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88" windowWidth="19200" windowHeight="7632" activeTab="1"/>
  </bookViews>
  <sheets>
    <sheet name="Summary" sheetId="1" r:id="rId1"/>
    <sheet name="STQ-77" sheetId="2" r:id="rId2"/>
  </sheets>
  <definedNames/>
  <calcPr fullCalcOnLoad="1"/>
</workbook>
</file>

<file path=xl/sharedStrings.xml><?xml version="1.0" encoding="utf-8"?>
<sst xmlns="http://schemas.openxmlformats.org/spreadsheetml/2006/main" count="317" uniqueCount="239">
  <si>
    <t>Name:</t>
  </si>
  <si>
    <t>Height</t>
  </si>
  <si>
    <t>Weight</t>
  </si>
  <si>
    <t>dd</t>
  </si>
  <si>
    <t>mm</t>
  </si>
  <si>
    <t>yyyy</t>
  </si>
  <si>
    <t>Gender (M/F)</t>
  </si>
  <si>
    <t>Date of birth</t>
  </si>
  <si>
    <t>Dominant hand (R/L)</t>
  </si>
  <si>
    <t>Date of Testing</t>
  </si>
  <si>
    <t>sisters</t>
  </si>
  <si>
    <t>brothers</t>
  </si>
  <si>
    <t>M</t>
  </si>
  <si>
    <t>For the following statements, try to imagine the most</t>
  </si>
  <si>
    <t>1 - strongly disagree</t>
  </si>
  <si>
    <t>2 - disagree</t>
  </si>
  <si>
    <t>Remember, there are no "right" or "wrong" answers.</t>
  </si>
  <si>
    <t>3 - agree</t>
  </si>
  <si>
    <t>4 - strongly agree</t>
  </si>
  <si>
    <t>Athletics, physical work:</t>
  </si>
  <si>
    <t>Math, science</t>
  </si>
  <si>
    <t>Social activities and presentations:</t>
  </si>
  <si>
    <t>Thank you!</t>
  </si>
  <si>
    <t>Sex:</t>
  </si>
  <si>
    <t>DOB:</t>
  </si>
  <si>
    <t>STQ-77 Summary</t>
  </si>
  <si>
    <t>Testing:</t>
  </si>
  <si>
    <t>(dd/mm/yyyy)</t>
  </si>
  <si>
    <t>ERM</t>
  </si>
  <si>
    <t>TMM</t>
  </si>
  <si>
    <t>SS</t>
  </si>
  <si>
    <t>ERS</t>
  </si>
  <si>
    <t>TMS</t>
  </si>
  <si>
    <t>EMP</t>
  </si>
  <si>
    <t>ERI</t>
  </si>
  <si>
    <t>PL</t>
  </si>
  <si>
    <t>PRO</t>
  </si>
  <si>
    <t>SLF</t>
  </si>
  <si>
    <t>IMP</t>
  </si>
  <si>
    <t>NEU</t>
  </si>
  <si>
    <t>CNTL</t>
  </si>
  <si>
    <t>SOM</t>
  </si>
  <si>
    <t>OC</t>
  </si>
  <si>
    <t>IS</t>
  </si>
  <si>
    <t>DEP</t>
  </si>
  <si>
    <t>ANX</t>
  </si>
  <si>
    <t>HOS</t>
  </si>
  <si>
    <t>PHOB</t>
  </si>
  <si>
    <t>PAR</t>
  </si>
  <si>
    <t>PSY</t>
  </si>
  <si>
    <t>GSI</t>
  </si>
  <si>
    <t>Items</t>
  </si>
  <si>
    <t>Responses</t>
  </si>
  <si>
    <t>somatization</t>
  </si>
  <si>
    <t>obsessive-compulsive symptoms</t>
  </si>
  <si>
    <t>interpersonal sensitivity</t>
  </si>
  <si>
    <t>depression</t>
  </si>
  <si>
    <t>anxiety</t>
  </si>
  <si>
    <t>hostility</t>
  </si>
  <si>
    <t>phobic anxiety</t>
  </si>
  <si>
    <t>paranoid ideation</t>
  </si>
  <si>
    <t>psychotism</t>
  </si>
  <si>
    <t>The client's score show the following consistency of behavior:</t>
  </si>
  <si>
    <t>The leading trait (behavioral style) is:</t>
  </si>
  <si>
    <t>Physical Endurance</t>
  </si>
  <si>
    <t>Physical Tempo</t>
  </si>
  <si>
    <t>Risk Seeking</t>
  </si>
  <si>
    <t>Social Endurance</t>
  </si>
  <si>
    <t>Social Tempo</t>
  </si>
  <si>
    <t>Empathy</t>
  </si>
  <si>
    <t>Intellectual Endurance</t>
  </si>
  <si>
    <t>Plasticity</t>
  </si>
  <si>
    <t>Probab.thinking</t>
  </si>
  <si>
    <t>Self-confidence</t>
  </si>
  <si>
    <t>Impulsivity</t>
  </si>
  <si>
    <t>Neuroticism</t>
  </si>
  <si>
    <t>Validity Index</t>
  </si>
  <si>
    <t>&gt;14 invalid</t>
  </si>
  <si>
    <t>PSDI</t>
  </si>
  <si>
    <t>PST</t>
  </si>
  <si>
    <t>Somatization</t>
  </si>
  <si>
    <t>GSI (Global Severety Index)=average of all items</t>
  </si>
  <si>
    <t>PSDI(Positive Symptoms Distress Index)=average distress per scale with high values</t>
  </si>
  <si>
    <t>PST (Positive Symptoms Total)=N of scales which showed high symptoms</t>
  </si>
  <si>
    <t>Total raw score</t>
  </si>
  <si>
    <t>T-score,M</t>
  </si>
  <si>
    <t>T-score,F</t>
  </si>
  <si>
    <t>T=50+10(x-M)/SD</t>
  </si>
  <si>
    <t>N of items</t>
  </si>
  <si>
    <t>not done</t>
  </si>
  <si>
    <t>SD=10(x-M)/(T-50)</t>
  </si>
  <si>
    <t>Divided</t>
  </si>
  <si>
    <t>MeanM</t>
  </si>
  <si>
    <t>Male</t>
  </si>
  <si>
    <t>SD-Male</t>
  </si>
  <si>
    <t>T=70</t>
  </si>
  <si>
    <t>2SDfromT=70</t>
  </si>
  <si>
    <t>F</t>
  </si>
  <si>
    <t>T=30</t>
  </si>
  <si>
    <t>High threshold (T)</t>
  </si>
  <si>
    <t>Low threshold (T)</t>
  </si>
  <si>
    <t>MeanF</t>
  </si>
  <si>
    <t>Female</t>
  </si>
  <si>
    <t>SD-Female</t>
  </si>
  <si>
    <t>T(F)=60</t>
  </si>
  <si>
    <t>T(F)=40</t>
  </si>
  <si>
    <t>For the report:</t>
  </si>
  <si>
    <t>Date of testing</t>
  </si>
  <si>
    <t>ID N</t>
  </si>
  <si>
    <t>Name</t>
  </si>
  <si>
    <t>Gender 1-M, 2-F</t>
  </si>
  <si>
    <t>Age</t>
  </si>
  <si>
    <t>Dominant hand</t>
  </si>
  <si>
    <t>Nationality</t>
  </si>
  <si>
    <t>Age diffSis</t>
  </si>
  <si>
    <t>Age diffBro</t>
  </si>
  <si>
    <t>WasNchild</t>
  </si>
  <si>
    <t>out of totalChildren</t>
  </si>
  <si>
    <t>Marital: Married, Common law relations, seParated, Divorced, Widowed, Single</t>
  </si>
  <si>
    <t>Health history: surgeries, traumas, other accidents</t>
  </si>
  <si>
    <t>Blood type</t>
  </si>
  <si>
    <t>V</t>
  </si>
  <si>
    <t>school scores</t>
  </si>
  <si>
    <t>athletic</t>
  </si>
  <si>
    <t>Math-science</t>
  </si>
  <si>
    <t>Social</t>
  </si>
  <si>
    <t>Note: Biographical information is needed to process the test</t>
  </si>
  <si>
    <t>To print the summary, chose only page 1</t>
  </si>
  <si>
    <t>Otherwise the Excel will print 250 empty pages :(</t>
  </si>
  <si>
    <t>Name of the child:</t>
  </si>
  <si>
    <t>Name of the Assessor</t>
  </si>
  <si>
    <t>Relation to the Child:</t>
  </si>
  <si>
    <t>Assessor</t>
  </si>
  <si>
    <t>Relation to Child:</t>
  </si>
  <si>
    <t>Child's parents' age at birth:</t>
  </si>
  <si>
    <t>Professional orientation of child's:</t>
  </si>
  <si>
    <t>Years/degree in education of:</t>
  </si>
  <si>
    <t>Parent's age at C's birth</t>
  </si>
  <si>
    <t>Parents' education</t>
  </si>
  <si>
    <t>Parents' profession</t>
  </si>
  <si>
    <t>Nationality of child's parents:</t>
  </si>
  <si>
    <t>The Child was N</t>
  </si>
  <si>
    <t>children in the family</t>
  </si>
  <si>
    <t>Age difference with:</t>
  </si>
  <si>
    <t>father</t>
  </si>
  <si>
    <t>mother</t>
  </si>
  <si>
    <t xml:space="preserve">Assessed in: </t>
  </si>
  <si>
    <t>"+" they are older; "-" they are younger</t>
  </si>
  <si>
    <t>Assessed in</t>
  </si>
  <si>
    <t>Med.history:</t>
  </si>
  <si>
    <t>reserved cells</t>
  </si>
  <si>
    <t>Enjoys playing fast-paced and sport games.</t>
  </si>
  <si>
    <t>While waiting for another person (not a family member) to finish something, he/she can lose patience and use abusive gestures</t>
  </si>
  <si>
    <t>I never have to yell or raise my voice at this child.</t>
  </si>
  <si>
    <t>He/she is engaged in athletic and physical activities in school with a lot of enthusiasm.</t>
  </si>
  <si>
    <t>In manual work, his/her hands are moving fast compared to other teenagers</t>
  </si>
  <si>
    <t>There are moments when I compare hi/her to others and feel that I didn't get "the best deal".</t>
  </si>
  <si>
    <t>When given the assignment to do physical work, he/she does it at a fast pace, even if there is no time pressure.</t>
  </si>
  <si>
    <t>It is difficult for him/her to speak quickly.</t>
  </si>
  <si>
    <t>If he/she made a mistake, even publicly, then takes it much easier than other teenagers.</t>
  </si>
  <si>
    <t>His/her impulsiveness and emotions led to troubles more than in other teenagers.</t>
  </si>
  <si>
    <t>He/she doesn't mind helping other people, even if it takes time.</t>
  </si>
  <si>
    <t>In new tasks (even uncomplicated) feels uncertain and needs time to verify everything before doing them (more than other teenagers).</t>
  </si>
  <si>
    <t>It is difficult for him/her to read at a fast pace.</t>
  </si>
  <si>
    <t>In our family travels prefers familiar places, and when planning unfamiliar trips, he/she becomes anxious and verifies the details.</t>
  </si>
  <si>
    <t xml:space="preserve">typical behavior of this child and rate each statement </t>
  </si>
  <si>
    <t>according to this scale:</t>
  </si>
  <si>
    <t>(H-in House, D-in Daycare, O-Occasional shelter, I-Institution, clinics)</t>
  </si>
  <si>
    <t>Child's favorite activities:</t>
  </si>
  <si>
    <r>
      <t xml:space="preserve">out of </t>
    </r>
    <r>
      <rPr>
        <sz val="10"/>
        <rFont val="Arial Narrow"/>
        <family val="2"/>
      </rPr>
      <t>(how many?)</t>
    </r>
  </si>
  <si>
    <t>Parent's marital status:</t>
  </si>
  <si>
    <t xml:space="preserve">(O-child is orphan or in foster family; M-parents are Married/common-law; </t>
  </si>
  <si>
    <t>D-Divorced/separated but both are involved; S-Single parent)</t>
  </si>
  <si>
    <t>Favorite activity</t>
  </si>
  <si>
    <t>Please, estimate the school grades of this child using the scale from 1 (low) to 4 (high) and any number in between in the following areas:</t>
  </si>
  <si>
    <t>Structure of Temperament Questionnaire STQ-77E-C4 (English), Children 12-16</t>
  </si>
  <si>
    <t>Unexpected changes or new plans and instructions do not irritate him/her.</t>
  </si>
  <si>
    <t>(S)He is so over-confident that often acts as if he/she is the smartest person on the Earth.</t>
  </si>
  <si>
    <t>I can always explain the behaviour of the child.</t>
  </si>
  <si>
    <t>(S)He is physically strong for his/her age and can sustain prolonged physical activity.</t>
  </si>
  <si>
    <t>(S)He is not very serious and often too optimistic when it comes to problems; it is hard to puzzle or frighten him/her.</t>
  </si>
  <si>
    <t>(S)He picks up a good speed while starting physical work or activities.</t>
  </si>
  <si>
    <t>(S)He speaks freely, without hesitation.</t>
  </si>
  <si>
    <t>(S)He likes to experiment with new and unusual sensations (unfamiliar food or drinks, fast driving, heights, unusual music).</t>
  </si>
  <si>
    <t>(S)He doesn't talk much even in a circle of close relatives and friends.</t>
  </si>
  <si>
    <t>(S)He likes to comment on the causes and consequences of events.</t>
  </si>
  <si>
    <t>(S)He is quick and flexible in physical actions.</t>
  </si>
  <si>
    <t>(S)He easily gets involved in talks between other teens or adults.</t>
  </si>
  <si>
    <t>(S)He is often optimistic and light-headed even when is poorly prepared for a test at school.</t>
  </si>
  <si>
    <t>His/her impulsivity, over-reactions and misbehaviour once was a cause of bad outcomes.</t>
  </si>
  <si>
    <t>(S)He gets silent and bored during the talks about people's feelings and thoughts, avoiding them whenever he/she can.</t>
  </si>
  <si>
    <t>(S)He loses patience easily if something takes longer than expected.</t>
  </si>
  <si>
    <t>(S)He is sensitive to and responds right away when seeing that strangers need help.</t>
  </si>
  <si>
    <t>(S)He can do homework for a long time without having breaks for games, Internet or other distractions.</t>
  </si>
  <si>
    <t>(S)He often remains indifferent when people talk about their feelings or ask about his/her feelings.</t>
  </si>
  <si>
    <t>(S)He can make his/her bed and other household chores fast without a loss of quality of the work.</t>
  </si>
  <si>
    <t>If there is a choice between a sport program, music program or a documentary about nature, (s)he chooses the latter.</t>
  </si>
  <si>
    <t>(S)He needs some time to prepare his/her thoughts before expressing him/herself.</t>
  </si>
  <si>
    <t>Sometimes (s)he admits that he/she avoids chatty conversations between his/her peers, and feels "ok" not being included.</t>
  </si>
  <si>
    <t>(S)He often worries too much (might have even sweating hands, bad sleep) before even usual tests at school.</t>
  </si>
  <si>
    <t>(S)He avoids unfamiliar places and strangers, even if there is no reason not to trust these places and people.</t>
  </si>
  <si>
    <t>(S)He prefers to speak at a fast pace.</t>
  </si>
  <si>
    <t>(S)He never bother us with "why and how" talks, accepting everything as is.</t>
  </si>
  <si>
    <t>(S)He does not like risks.</t>
  </si>
  <si>
    <t xml:space="preserve">(S)He can be very fast in conversations. </t>
  </si>
  <si>
    <t>(S)He prefers physical games for leisure activities.</t>
  </si>
  <si>
    <t>(S)He is very interested in science and technology (mobile phones and simple use of the Internet does not count)</t>
  </si>
  <si>
    <t>(S)He quickly gets tired in preparation for tests and schoolwork, taking many breaks.</t>
  </si>
  <si>
    <t>(S)He is not very talkative even when other teens or adults initiate a chat.</t>
  </si>
  <si>
    <t>(S)He often makes up his own ideas or objects even when it's easier just to follow the existing plan.</t>
  </si>
  <si>
    <t>(S)He makes up his own plans, "projects" and even rules in the games but often doesn't complete them.</t>
  </si>
  <si>
    <t>(S)He likes chatting in big gatherings.</t>
  </si>
  <si>
    <t>Usually, he/she is bored if people around discuss technical, scientific or social issues</t>
  </si>
  <si>
    <t>(S)He can simultaneously do several things.</t>
  </si>
  <si>
    <t>After making mistakes or criticism, he/she worries about it longer than other teens.</t>
  </si>
  <si>
    <t>(S)He can stay on reading or another mental task for at least an hour.</t>
  </si>
  <si>
    <t>I am afraid that this child is too kind, forgiving and agreeable; he/she could be easily manipulated by others.</t>
  </si>
  <si>
    <t>(S)He always "checks out" something unsafe: heights, unknown places and companies of people.</t>
  </si>
  <si>
    <t>(S)He is very trusting and friendly, even towards strangers.</t>
  </si>
  <si>
    <t>(S)He is easily distracted and often doesn't complete his/her homework even when reminded by adults.</t>
  </si>
  <si>
    <t>(S)He can stay well-focused when attention to details is required (such as in reading, counting, Internet search, etc).</t>
  </si>
  <si>
    <t xml:space="preserve">The child prefers reading and other table-based activities rather than physical games outside. </t>
  </si>
  <si>
    <t>(S)He often complains of being bored, taking/doing prohibited things for amusement.</t>
  </si>
  <si>
    <t>(S)He likes sensational things, such as very speedy rides in cars and intense roller coasters.</t>
  </si>
  <si>
    <t>When "done work" should be re-done, (s)he, of course, is not happy but does everything as needed.</t>
  </si>
  <si>
    <t>(S)He is impatient in situations requiring a prolonged (30-60 min) waiting without doing anything.</t>
  </si>
  <si>
    <t>Even when adults warn him/her, (s)he often continues with risky explorations</t>
  </si>
  <si>
    <t>There were days when I was losing patience and manners with this child.</t>
  </si>
  <si>
    <t>He/she continues prolonged physical activities and games even when it's time to do something else.</t>
  </si>
  <si>
    <t>In his/her spare time, he/she cannot be without talking to people.</t>
  </si>
  <si>
    <t>(S)He starts being very irritated if suddenly must postpone what he/she was doing and follow new instructions of adults.</t>
  </si>
  <si>
    <t xml:space="preserve">(S)He can be physically active for a long time before they get really tired. </t>
  </si>
  <si>
    <t>(S)He would prepare in advance for school routines, visits, local travels, and worries if something went not according to the plan.</t>
  </si>
  <si>
    <t>(S)He sometimes breaks the rules and/or ignores the advice of other people.</t>
  </si>
  <si>
    <t>In situations of uncertainty, he/she needs people who support him/her.</t>
  </si>
  <si>
    <t>When (s)he wants to say or do something, (s)he often starts doing it right away, even when it not appropriate.</t>
  </si>
  <si>
    <t>(S)He is easily distracted by helping other people and often forgets about his/her duties.</t>
  </si>
  <si>
    <t>(S)He gets tired quicker than other teens of his/her age when doing manual labour.</t>
  </si>
  <si>
    <t>(S)He likes analysing and comparing new information with his/her knowledge and often asks or comments something "clever".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</si>
</sst>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0.0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1009]mmmm\ d\,\ yyyy"/>
    <numFmt numFmtId="180" formatCode="d/m/yy;@"/>
    <numFmt numFmtId="181" formatCode="[$-409]h:mm:ss\ AM/PM"/>
    <numFmt numFmtId="182" formatCode="[$€-2]\ #,##0.00_);[Red]\([$€-2]\ #,##0.00\)"/>
  </numFmts>
  <fonts count="125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42"/>
      <name val="Times New Roman"/>
      <family val="1"/>
    </font>
    <font>
      <b/>
      <sz val="12"/>
      <color indexed="62"/>
      <name val="Times New Roman"/>
      <family val="1"/>
    </font>
    <font>
      <sz val="10"/>
      <color indexed="2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11"/>
      <color indexed="56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10"/>
      <color indexed="42"/>
      <name val="Times New Roman"/>
      <family val="1"/>
    </font>
    <font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sz val="11.25"/>
      <color indexed="8"/>
      <name val="Times New Roman"/>
      <family val="1"/>
    </font>
    <font>
      <b/>
      <sz val="10"/>
      <color indexed="18"/>
      <name val="Arial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color indexed="12"/>
      <name val="Arial Narrow"/>
      <family val="2"/>
    </font>
    <font>
      <b/>
      <sz val="10"/>
      <color indexed="21"/>
      <name val="Arial Narrow"/>
      <family val="2"/>
    </font>
    <font>
      <i/>
      <sz val="10"/>
      <color indexed="21"/>
      <name val="Arial Narrow"/>
      <family val="2"/>
    </font>
    <font>
      <b/>
      <i/>
      <sz val="10"/>
      <color indexed="21"/>
      <name val="Arial Narrow"/>
      <family val="2"/>
    </font>
    <font>
      <sz val="10"/>
      <color indexed="16"/>
      <name val="Arial Narrow"/>
      <family val="2"/>
    </font>
    <font>
      <b/>
      <sz val="10"/>
      <name val="Arial Narrow"/>
      <family val="2"/>
    </font>
    <font>
      <b/>
      <sz val="10"/>
      <color indexed="16"/>
      <name val="Arial Narrow"/>
      <family val="2"/>
    </font>
    <font>
      <b/>
      <sz val="10"/>
      <name val="Arial"/>
      <family val="2"/>
    </font>
    <font>
      <b/>
      <sz val="11"/>
      <color indexed="1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18"/>
      <name val="Arial Narrow"/>
      <family val="2"/>
    </font>
    <font>
      <b/>
      <u val="single"/>
      <sz val="10"/>
      <color indexed="18"/>
      <name val="Arial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color indexed="56"/>
      <name val="Arial Narrow"/>
      <family val="2"/>
    </font>
    <font>
      <sz val="10"/>
      <color indexed="56"/>
      <name val="Arial Narrow"/>
      <family val="2"/>
    </font>
    <font>
      <sz val="11"/>
      <color indexed="56"/>
      <name val="Arial Narrow"/>
      <family val="2"/>
    </font>
    <font>
      <sz val="11"/>
      <color indexed="56"/>
      <name val="Times New Roman"/>
      <family val="1"/>
    </font>
    <font>
      <b/>
      <sz val="11"/>
      <color indexed="56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18"/>
      <name val="Arial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sz val="10"/>
      <color rgb="FF002060"/>
      <name val="Times New Roman"/>
      <family val="1"/>
    </font>
    <font>
      <sz val="10"/>
      <color rgb="FF002060"/>
      <name val="Arial"/>
      <family val="2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0"/>
      <color rgb="FF002060"/>
      <name val="Arial Narrow"/>
      <family val="2"/>
    </font>
    <font>
      <sz val="10"/>
      <color rgb="FF002060"/>
      <name val="Arial Narrow"/>
      <family val="2"/>
    </font>
    <font>
      <sz val="11"/>
      <color rgb="FF002060"/>
      <name val="Arial Narrow"/>
      <family val="2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sz val="11"/>
      <color rgb="FF000066"/>
      <name val="Arial"/>
      <family val="2"/>
    </font>
    <font>
      <sz val="10"/>
      <color rgb="FF000066"/>
      <name val="Arial Narrow"/>
      <family val="2"/>
    </font>
    <font>
      <b/>
      <sz val="10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3" fillId="4" borderId="0" xfId="0" applyFont="1" applyFill="1" applyAlignment="1">
      <alignment/>
    </xf>
    <xf numFmtId="0" fontId="11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11" fillId="4" borderId="12" xfId="0" applyFont="1" applyFill="1" applyBorder="1" applyAlignment="1">
      <alignment horizontal="right"/>
    </xf>
    <xf numFmtId="0" fontId="7" fillId="4" borderId="12" xfId="0" applyFont="1" applyFill="1" applyBorder="1" applyAlignment="1">
      <alignment/>
    </xf>
    <xf numFmtId="0" fontId="9" fillId="4" borderId="12" xfId="0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14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1" fillId="4" borderId="12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1" fillId="4" borderId="12" xfId="0" applyFont="1" applyFill="1" applyBorder="1" applyAlignment="1">
      <alignment horizontal="center"/>
    </xf>
    <xf numFmtId="0" fontId="18" fillId="4" borderId="0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3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0" fontId="21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/>
    </xf>
    <xf numFmtId="0" fontId="23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172" fontId="24" fillId="0" borderId="0" xfId="0" applyNumberFormat="1" applyFont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Alignment="1">
      <alignment/>
    </xf>
    <xf numFmtId="0" fontId="27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17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173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6" xfId="0" applyFont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7" fillId="0" borderId="0" xfId="0" applyFont="1" applyBorder="1" applyAlignment="1">
      <alignment/>
    </xf>
    <xf numFmtId="0" fontId="0" fillId="0" borderId="0" xfId="0" applyAlignment="1">
      <alignment horizontal="center"/>
    </xf>
    <xf numFmtId="2" fontId="30" fillId="0" borderId="0" xfId="0" applyNumberFormat="1" applyFont="1" applyAlignment="1">
      <alignment horizontal="center"/>
    </xf>
    <xf numFmtId="0" fontId="25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2" fontId="25" fillId="0" borderId="18" xfId="0" applyNumberFormat="1" applyFont="1" applyBorder="1" applyAlignment="1">
      <alignment/>
    </xf>
    <xf numFmtId="2" fontId="25" fillId="0" borderId="19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2" fontId="3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2" fontId="25" fillId="34" borderId="0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2" fontId="32" fillId="0" borderId="0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2" fontId="31" fillId="34" borderId="0" xfId="0" applyNumberFormat="1" applyFont="1" applyFill="1" applyBorder="1" applyAlignment="1">
      <alignment/>
    </xf>
    <xf numFmtId="0" fontId="31" fillId="0" borderId="0" xfId="0" applyFont="1" applyBorder="1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34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15" fontId="34" fillId="36" borderId="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/>
    </xf>
    <xf numFmtId="1" fontId="0" fillId="35" borderId="0" xfId="0" applyNumberFormat="1" applyFont="1" applyFill="1" applyAlignment="1">
      <alignment horizontal="left"/>
    </xf>
    <xf numFmtId="2" fontId="0" fillId="0" borderId="0" xfId="0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0" fillId="4" borderId="0" xfId="0" applyFont="1" applyFill="1" applyAlignment="1">
      <alignment/>
    </xf>
    <xf numFmtId="0" fontId="106" fillId="0" borderId="0" xfId="0" applyFont="1" applyFill="1" applyAlignment="1">
      <alignment/>
    </xf>
    <xf numFmtId="0" fontId="6" fillId="37" borderId="0" xfId="0" applyFont="1" applyFill="1" applyAlignment="1">
      <alignment/>
    </xf>
    <xf numFmtId="0" fontId="0" fillId="37" borderId="0" xfId="0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1" fillId="38" borderId="0" xfId="0" applyFont="1" applyFill="1" applyAlignment="1">
      <alignment horizontal="center"/>
    </xf>
    <xf numFmtId="0" fontId="41" fillId="39" borderId="0" xfId="0" applyFont="1" applyFill="1" applyAlignment="1">
      <alignment horizontal="center"/>
    </xf>
    <xf numFmtId="0" fontId="47" fillId="0" borderId="0" xfId="0" applyFont="1" applyAlignment="1">
      <alignment/>
    </xf>
    <xf numFmtId="0" fontId="40" fillId="4" borderId="0" xfId="0" applyFont="1" applyFill="1" applyAlignment="1">
      <alignment horizontal="left"/>
    </xf>
    <xf numFmtId="0" fontId="49" fillId="5" borderId="0" xfId="0" applyFont="1" applyFill="1" applyAlignment="1">
      <alignment/>
    </xf>
    <xf numFmtId="0" fontId="49" fillId="0" borderId="0" xfId="0" applyFont="1" applyAlignment="1">
      <alignment/>
    </xf>
    <xf numFmtId="0" fontId="41" fillId="33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15" fontId="44" fillId="0" borderId="0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1" fillId="40" borderId="0" xfId="0" applyFont="1" applyFill="1" applyAlignment="1">
      <alignment/>
    </xf>
    <xf numFmtId="0" fontId="41" fillId="4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107" fillId="37" borderId="0" xfId="0" applyFont="1" applyFill="1" applyBorder="1" applyAlignment="1">
      <alignment/>
    </xf>
    <xf numFmtId="0" fontId="108" fillId="0" borderId="11" xfId="0" applyFont="1" applyFill="1" applyBorder="1" applyAlignment="1">
      <alignment/>
    </xf>
    <xf numFmtId="0" fontId="107" fillId="37" borderId="0" xfId="0" applyFont="1" applyFill="1" applyAlignment="1">
      <alignment/>
    </xf>
    <xf numFmtId="0" fontId="0" fillId="41" borderId="0" xfId="0" applyFont="1" applyFill="1" applyAlignment="1">
      <alignment horizontal="left"/>
    </xf>
    <xf numFmtId="0" fontId="0" fillId="41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55" fillId="37" borderId="0" xfId="0" applyFont="1" applyFill="1" applyAlignment="1">
      <alignment/>
    </xf>
    <xf numFmtId="0" fontId="47" fillId="37" borderId="0" xfId="0" applyFont="1" applyFill="1" applyAlignment="1">
      <alignment/>
    </xf>
    <xf numFmtId="0" fontId="7" fillId="37" borderId="0" xfId="0" applyFont="1" applyFill="1" applyBorder="1" applyAlignment="1">
      <alignment/>
    </xf>
    <xf numFmtId="0" fontId="36" fillId="37" borderId="0" xfId="0" applyFont="1" applyFill="1" applyAlignment="1">
      <alignment/>
    </xf>
    <xf numFmtId="0" fontId="37" fillId="37" borderId="0" xfId="0" applyFont="1" applyFill="1" applyAlignment="1">
      <alignment/>
    </xf>
    <xf numFmtId="0" fontId="41" fillId="37" borderId="0" xfId="0" applyFont="1" applyFill="1" applyAlignment="1">
      <alignment/>
    </xf>
    <xf numFmtId="0" fontId="52" fillId="37" borderId="0" xfId="0" applyFont="1" applyFill="1" applyAlignment="1">
      <alignment/>
    </xf>
    <xf numFmtId="0" fontId="52" fillId="37" borderId="0" xfId="0" applyFont="1" applyFill="1" applyBorder="1" applyAlignment="1">
      <alignment/>
    </xf>
    <xf numFmtId="0" fontId="51" fillId="37" borderId="0" xfId="0" applyFont="1" applyFill="1" applyAlignment="1">
      <alignment horizontal="right"/>
    </xf>
    <xf numFmtId="0" fontId="53" fillId="37" borderId="0" xfId="0" applyFont="1" applyFill="1" applyBorder="1" applyAlignment="1">
      <alignment/>
    </xf>
    <xf numFmtId="0" fontId="42" fillId="37" borderId="0" xfId="0" applyFont="1" applyFill="1" applyBorder="1" applyAlignment="1">
      <alignment horizontal="right"/>
    </xf>
    <xf numFmtId="0" fontId="56" fillId="37" borderId="0" xfId="0" applyFont="1" applyFill="1" applyBorder="1" applyAlignment="1">
      <alignment horizontal="right"/>
    </xf>
    <xf numFmtId="0" fontId="0" fillId="37" borderId="0" xfId="0" applyFont="1" applyFill="1" applyAlignment="1">
      <alignment/>
    </xf>
    <xf numFmtId="0" fontId="56" fillId="37" borderId="0" xfId="0" applyFont="1" applyFill="1" applyAlignment="1">
      <alignment horizontal="right"/>
    </xf>
    <xf numFmtId="0" fontId="48" fillId="37" borderId="0" xfId="0" applyFont="1" applyFill="1" applyBorder="1" applyAlignment="1">
      <alignment horizontal="right"/>
    </xf>
    <xf numFmtId="0" fontId="109" fillId="37" borderId="0" xfId="0" applyFont="1" applyFill="1" applyAlignment="1">
      <alignment/>
    </xf>
    <xf numFmtId="0" fontId="110" fillId="37" borderId="0" xfId="0" applyFont="1" applyFill="1" applyAlignment="1">
      <alignment horizontal="right"/>
    </xf>
    <xf numFmtId="0" fontId="111" fillId="37" borderId="0" xfId="0" applyFont="1" applyFill="1" applyAlignment="1">
      <alignment horizontal="right"/>
    </xf>
    <xf numFmtId="0" fontId="112" fillId="37" borderId="0" xfId="0" applyFont="1" applyFill="1" applyAlignment="1">
      <alignment/>
    </xf>
    <xf numFmtId="0" fontId="113" fillId="37" borderId="0" xfId="0" applyFont="1" applyFill="1" applyBorder="1" applyAlignment="1">
      <alignment/>
    </xf>
    <xf numFmtId="0" fontId="114" fillId="37" borderId="0" xfId="0" applyFont="1" applyFill="1" applyBorder="1" applyAlignment="1">
      <alignment/>
    </xf>
    <xf numFmtId="0" fontId="114" fillId="37" borderId="0" xfId="0" applyFont="1" applyFill="1" applyAlignment="1">
      <alignment/>
    </xf>
    <xf numFmtId="0" fontId="5" fillId="37" borderId="0" xfId="0" applyFont="1" applyFill="1" applyAlignment="1">
      <alignment horizontal="right"/>
    </xf>
    <xf numFmtId="0" fontId="25" fillId="37" borderId="0" xfId="0" applyFont="1" applyFill="1" applyAlignment="1">
      <alignment/>
    </xf>
    <xf numFmtId="0" fontId="48" fillId="37" borderId="0" xfId="0" applyFont="1" applyFill="1" applyAlignment="1">
      <alignment/>
    </xf>
    <xf numFmtId="0" fontId="41" fillId="37" borderId="0" xfId="0" applyFont="1" applyFill="1" applyBorder="1" applyAlignment="1">
      <alignment/>
    </xf>
    <xf numFmtId="0" fontId="110" fillId="37" borderId="0" xfId="0" applyFont="1" applyFill="1" applyBorder="1" applyAlignment="1">
      <alignment horizontal="right"/>
    </xf>
    <xf numFmtId="0" fontId="108" fillId="37" borderId="0" xfId="0" applyFont="1" applyFill="1" applyAlignment="1">
      <alignment horizontal="right"/>
    </xf>
    <xf numFmtId="0" fontId="115" fillId="37" borderId="0" xfId="0" applyFont="1" applyFill="1" applyBorder="1" applyAlignment="1">
      <alignment horizontal="right"/>
    </xf>
    <xf numFmtId="0" fontId="116" fillId="37" borderId="0" xfId="0" applyFont="1" applyFill="1" applyBorder="1" applyAlignment="1">
      <alignment horizontal="right"/>
    </xf>
    <xf numFmtId="0" fontId="116" fillId="37" borderId="0" xfId="0" applyFont="1" applyFill="1" applyAlignment="1">
      <alignment horizontal="right"/>
    </xf>
    <xf numFmtId="0" fontId="11" fillId="37" borderId="12" xfId="0" applyFont="1" applyFill="1" applyBorder="1" applyAlignment="1">
      <alignment/>
    </xf>
    <xf numFmtId="0" fontId="0" fillId="37" borderId="12" xfId="0" applyFill="1" applyBorder="1" applyAlignment="1">
      <alignment/>
    </xf>
    <xf numFmtId="0" fontId="14" fillId="37" borderId="12" xfId="0" applyFont="1" applyFill="1" applyBorder="1" applyAlignment="1">
      <alignment horizontal="right"/>
    </xf>
    <xf numFmtId="0" fontId="9" fillId="37" borderId="12" xfId="0" applyFont="1" applyFill="1" applyBorder="1" applyAlignment="1">
      <alignment horizontal="right"/>
    </xf>
    <xf numFmtId="0" fontId="7" fillId="37" borderId="12" xfId="0" applyFont="1" applyFill="1" applyBorder="1" applyAlignment="1">
      <alignment/>
    </xf>
    <xf numFmtId="0" fontId="107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107" fillId="0" borderId="10" xfId="0" applyFont="1" applyFill="1" applyBorder="1" applyAlignment="1">
      <alignment horizontal="right"/>
    </xf>
    <xf numFmtId="0" fontId="116" fillId="37" borderId="0" xfId="0" applyFont="1" applyFill="1" applyBorder="1" applyAlignment="1">
      <alignment horizontal="left"/>
    </xf>
    <xf numFmtId="0" fontId="41" fillId="5" borderId="0" xfId="0" applyFont="1" applyFill="1" applyAlignment="1">
      <alignment/>
    </xf>
    <xf numFmtId="0" fontId="111" fillId="0" borderId="0" xfId="0" applyFont="1" applyFill="1" applyAlignment="1">
      <alignment/>
    </xf>
    <xf numFmtId="0" fontId="112" fillId="0" borderId="0" xfId="0" applyFont="1" applyFill="1" applyAlignment="1">
      <alignment/>
    </xf>
    <xf numFmtId="0" fontId="111" fillId="0" borderId="0" xfId="0" applyFont="1" applyAlignment="1">
      <alignment/>
    </xf>
    <xf numFmtId="0" fontId="111" fillId="0" borderId="0" xfId="0" applyFont="1" applyFill="1" applyBorder="1" applyAlignment="1">
      <alignment/>
    </xf>
    <xf numFmtId="0" fontId="112" fillId="0" borderId="0" xfId="0" applyFont="1" applyFill="1" applyBorder="1" applyAlignment="1">
      <alignment/>
    </xf>
    <xf numFmtId="0" fontId="112" fillId="38" borderId="0" xfId="0" applyFont="1" applyFill="1" applyAlignment="1">
      <alignment/>
    </xf>
    <xf numFmtId="0" fontId="111" fillId="38" borderId="0" xfId="0" applyFont="1" applyFill="1" applyAlignment="1">
      <alignment horizontal="center"/>
    </xf>
    <xf numFmtId="0" fontId="112" fillId="39" borderId="0" xfId="0" applyFont="1" applyFill="1" applyAlignment="1">
      <alignment/>
    </xf>
    <xf numFmtId="1" fontId="111" fillId="39" borderId="0" xfId="0" applyNumberFormat="1" applyFont="1" applyFill="1" applyAlignment="1">
      <alignment horizontal="left"/>
    </xf>
    <xf numFmtId="0" fontId="112" fillId="0" borderId="0" xfId="0" applyFont="1" applyAlignment="1">
      <alignment/>
    </xf>
    <xf numFmtId="0" fontId="108" fillId="0" borderId="11" xfId="0" applyFont="1" applyFill="1" applyBorder="1" applyAlignment="1">
      <alignment horizontal="left"/>
    </xf>
    <xf numFmtId="0" fontId="117" fillId="4" borderId="0" xfId="0" applyFont="1" applyFill="1" applyAlignment="1">
      <alignment/>
    </xf>
    <xf numFmtId="0" fontId="7" fillId="0" borderId="11" xfId="0" applyFont="1" applyBorder="1" applyAlignment="1">
      <alignment/>
    </xf>
    <xf numFmtId="0" fontId="50" fillId="37" borderId="0" xfId="0" applyFont="1" applyFill="1" applyBorder="1" applyAlignment="1">
      <alignment horizontal="right"/>
    </xf>
    <xf numFmtId="0" fontId="50" fillId="37" borderId="0" xfId="0" applyFont="1" applyFill="1" applyAlignment="1">
      <alignment horizontal="right"/>
    </xf>
    <xf numFmtId="0" fontId="107" fillId="37" borderId="12" xfId="0" applyFont="1" applyFill="1" applyBorder="1" applyAlignment="1">
      <alignment/>
    </xf>
    <xf numFmtId="0" fontId="112" fillId="37" borderId="12" xfId="0" applyFont="1" applyFill="1" applyBorder="1" applyAlignment="1">
      <alignment horizontal="right"/>
    </xf>
    <xf numFmtId="0" fontId="118" fillId="37" borderId="0" xfId="0" applyFont="1" applyFill="1" applyBorder="1" applyAlignment="1">
      <alignment horizontal="center"/>
    </xf>
    <xf numFmtId="0" fontId="119" fillId="37" borderId="12" xfId="0" applyFont="1" applyFill="1" applyBorder="1" applyAlignment="1">
      <alignment/>
    </xf>
    <xf numFmtId="0" fontId="120" fillId="37" borderId="12" xfId="0" applyFont="1" applyFill="1" applyBorder="1" applyAlignment="1">
      <alignment/>
    </xf>
    <xf numFmtId="0" fontId="118" fillId="0" borderId="11" xfId="0" applyFont="1" applyFill="1" applyBorder="1" applyAlignment="1">
      <alignment horizontal="center"/>
    </xf>
    <xf numFmtId="0" fontId="121" fillId="37" borderId="0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121" fillId="37" borderId="12" xfId="0" applyFont="1" applyFill="1" applyBorder="1" applyAlignment="1">
      <alignment/>
    </xf>
    <xf numFmtId="0" fontId="122" fillId="4" borderId="0" xfId="0" applyFont="1" applyFill="1" applyBorder="1" applyAlignment="1">
      <alignment/>
    </xf>
    <xf numFmtId="0" fontId="122" fillId="4" borderId="0" xfId="0" applyFont="1" applyFill="1" applyBorder="1" applyAlignment="1">
      <alignment horizontal="left"/>
    </xf>
    <xf numFmtId="0" fontId="122" fillId="4" borderId="22" xfId="0" applyFont="1" applyFill="1" applyBorder="1" applyAlignment="1">
      <alignment/>
    </xf>
    <xf numFmtId="0" fontId="122" fillId="4" borderId="0" xfId="0" applyFont="1" applyFill="1" applyBorder="1" applyAlignment="1">
      <alignment/>
    </xf>
    <xf numFmtId="0" fontId="122" fillId="4" borderId="23" xfId="0" applyFont="1" applyFill="1" applyBorder="1" applyAlignment="1">
      <alignment/>
    </xf>
    <xf numFmtId="0" fontId="122" fillId="4" borderId="0" xfId="0" applyFont="1" applyFill="1" applyAlignment="1">
      <alignment/>
    </xf>
    <xf numFmtId="0" fontId="122" fillId="0" borderId="0" xfId="0" applyFont="1" applyAlignment="1">
      <alignment/>
    </xf>
    <xf numFmtId="0" fontId="122" fillId="4" borderId="0" xfId="0" applyFont="1" applyFill="1" applyAlignment="1">
      <alignment horizontal="left"/>
    </xf>
    <xf numFmtId="0" fontId="122" fillId="37" borderId="0" xfId="0" applyFont="1" applyFill="1" applyAlignment="1">
      <alignment/>
    </xf>
    <xf numFmtId="0" fontId="122" fillId="4" borderId="12" xfId="0" applyFont="1" applyFill="1" applyBorder="1" applyAlignment="1">
      <alignment/>
    </xf>
    <xf numFmtId="0" fontId="122" fillId="4" borderId="24" xfId="0" applyFont="1" applyFill="1" applyBorder="1" applyAlignment="1">
      <alignment/>
    </xf>
    <xf numFmtId="0" fontId="122" fillId="4" borderId="25" xfId="0" applyFont="1" applyFill="1" applyBorder="1" applyAlignment="1">
      <alignment vertical="top"/>
    </xf>
    <xf numFmtId="0" fontId="122" fillId="4" borderId="25" xfId="0" applyFont="1" applyFill="1" applyBorder="1" applyAlignment="1">
      <alignment/>
    </xf>
    <xf numFmtId="0" fontId="122" fillId="4" borderId="26" xfId="0" applyFont="1" applyFill="1" applyBorder="1" applyAlignment="1">
      <alignment/>
    </xf>
    <xf numFmtId="0" fontId="122" fillId="4" borderId="27" xfId="0" applyFont="1" applyFill="1" applyBorder="1" applyAlignment="1">
      <alignment/>
    </xf>
    <xf numFmtId="0" fontId="123" fillId="37" borderId="0" xfId="0" applyFont="1" applyFill="1" applyAlignment="1">
      <alignment horizontal="right"/>
    </xf>
    <xf numFmtId="0" fontId="123" fillId="37" borderId="0" xfId="0" applyFont="1" applyFill="1" applyAlignment="1">
      <alignment/>
    </xf>
    <xf numFmtId="0" fontId="107" fillId="37" borderId="12" xfId="0" applyFont="1" applyFill="1" applyBorder="1" applyAlignment="1">
      <alignment horizontal="left"/>
    </xf>
    <xf numFmtId="0" fontId="11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24" fillId="37" borderId="12" xfId="0" applyFont="1" applyFill="1" applyBorder="1" applyAlignment="1">
      <alignment horizontal="center"/>
    </xf>
    <xf numFmtId="0" fontId="119" fillId="37" borderId="0" xfId="0" applyFont="1" applyFill="1" applyBorder="1" applyAlignment="1">
      <alignment horizontal="left"/>
    </xf>
    <xf numFmtId="0" fontId="124" fillId="37" borderId="0" xfId="0" applyFont="1" applyFill="1" applyAlignment="1">
      <alignment horizontal="right"/>
    </xf>
    <xf numFmtId="0" fontId="41" fillId="42" borderId="28" xfId="0" applyFont="1" applyFill="1" applyBorder="1" applyAlignment="1">
      <alignment/>
    </xf>
    <xf numFmtId="0" fontId="107" fillId="0" borderId="18" xfId="0" applyFont="1" applyFill="1" applyBorder="1" applyAlignment="1">
      <alignment horizontal="right"/>
    </xf>
    <xf numFmtId="0" fontId="113" fillId="0" borderId="18" xfId="0" applyFont="1" applyFill="1" applyBorder="1" applyAlignment="1">
      <alignment horizontal="right"/>
    </xf>
    <xf numFmtId="0" fontId="25" fillId="0" borderId="29" xfId="0" applyFont="1" applyFill="1" applyBorder="1" applyAlignment="1">
      <alignment horizontal="right"/>
    </xf>
    <xf numFmtId="0" fontId="48" fillId="0" borderId="30" xfId="0" applyFont="1" applyFill="1" applyBorder="1" applyAlignment="1">
      <alignment horizontal="right"/>
    </xf>
    <xf numFmtId="0" fontId="119" fillId="37" borderId="12" xfId="0" applyFont="1" applyFill="1" applyBorder="1" applyAlignment="1">
      <alignment horizontal="left"/>
    </xf>
    <xf numFmtId="0" fontId="110" fillId="37" borderId="0" xfId="0" applyFont="1" applyFill="1" applyAlignment="1">
      <alignment horizontal="center"/>
    </xf>
    <xf numFmtId="0" fontId="0" fillId="43" borderId="0" xfId="0" applyFont="1" applyFill="1" applyAlignment="1">
      <alignment horizontal="left"/>
    </xf>
    <xf numFmtId="0" fontId="4" fillId="37" borderId="0" xfId="0" applyFont="1" applyFill="1" applyAlignment="1">
      <alignment/>
    </xf>
    <xf numFmtId="0" fontId="54" fillId="43" borderId="29" xfId="0" applyFont="1" applyFill="1" applyBorder="1" applyAlignment="1">
      <alignment/>
    </xf>
    <xf numFmtId="0" fontId="54" fillId="43" borderId="28" xfId="0" applyFont="1" applyFill="1" applyBorder="1" applyAlignment="1">
      <alignment/>
    </xf>
    <xf numFmtId="0" fontId="54" fillId="43" borderId="30" xfId="0" applyFont="1" applyFill="1" applyBorder="1" applyAlignment="1">
      <alignment/>
    </xf>
    <xf numFmtId="0" fontId="0" fillId="43" borderId="29" xfId="0" applyFont="1" applyFill="1" applyBorder="1" applyAlignment="1">
      <alignment/>
    </xf>
    <xf numFmtId="0" fontId="0" fillId="43" borderId="28" xfId="0" applyFont="1" applyFill="1" applyBorder="1" applyAlignment="1">
      <alignment/>
    </xf>
    <xf numFmtId="0" fontId="0" fillId="43" borderId="30" xfId="0" applyFont="1" applyFill="1" applyBorder="1" applyAlignment="1">
      <alignment/>
    </xf>
    <xf numFmtId="0" fontId="50" fillId="37" borderId="0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14" fillId="0" borderId="11" xfId="0" applyFont="1" applyFill="1" applyBorder="1" applyAlignment="1">
      <alignment horizontal="left"/>
    </xf>
    <xf numFmtId="0" fontId="39" fillId="37" borderId="0" xfId="0" applyFont="1" applyFill="1" applyAlignment="1">
      <alignment horizontal="right"/>
    </xf>
    <xf numFmtId="0" fontId="39" fillId="37" borderId="17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435"/>
          <c:w val="0.9782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64855531"/>
        <c:axId val="46828868"/>
      </c:lineChart>
      <c:catAx>
        <c:axId val="64855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828868"/>
        <c:crosses val="autoZero"/>
        <c:auto val="1"/>
        <c:lblOffset val="100"/>
        <c:tickLblSkip val="1"/>
        <c:noMultiLvlLbl val="0"/>
      </c:catAx>
      <c:valAx>
        <c:axId val="46828868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55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123825</xdr:rowOff>
    </xdr:from>
    <xdr:to>
      <xdr:col>14</xdr:col>
      <xdr:colOff>209550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47625" y="1476375"/>
        <a:ext cx="5295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78"/>
  <sheetViews>
    <sheetView zoomScalePageLayoutView="0" workbookViewId="0" topLeftCell="A88">
      <selection activeCell="V107" sqref="V107"/>
    </sheetView>
  </sheetViews>
  <sheetFormatPr defaultColWidth="5.33203125" defaultRowHeight="12.75"/>
  <cols>
    <col min="1" max="1" width="5.83203125" style="46" customWidth="1"/>
    <col min="2" max="2" width="4.33203125" style="47" customWidth="1"/>
    <col min="3" max="3" width="6.83203125" style="47" customWidth="1"/>
    <col min="4" max="5" width="6.5" style="47" customWidth="1"/>
    <col min="6" max="6" width="5.5" style="48" customWidth="1"/>
    <col min="7" max="7" width="6.83203125" style="47" customWidth="1"/>
    <col min="8" max="8" width="8.16015625" style="47" customWidth="1"/>
    <col min="9" max="9" width="6.83203125" style="47" customWidth="1"/>
    <col min="10" max="10" width="5.83203125" style="47" customWidth="1"/>
    <col min="11" max="12" width="6.83203125" style="47" customWidth="1"/>
    <col min="13" max="13" width="6.16015625" style="47" customWidth="1"/>
    <col min="14" max="15" width="6.83203125" style="47" customWidth="1"/>
    <col min="16" max="16" width="7.33203125" style="47" customWidth="1"/>
    <col min="17" max="17" width="5.16015625" style="47" customWidth="1"/>
    <col min="18" max="19" width="4.83203125" style="47" customWidth="1"/>
    <col min="20" max="20" width="5.33203125" style="47" customWidth="1"/>
    <col min="21" max="21" width="6.83203125" style="47" customWidth="1"/>
    <col min="22" max="22" width="5.66015625" style="47" customWidth="1"/>
    <col min="23" max="32" width="6.5" style="47" customWidth="1"/>
    <col min="33" max="33" width="6" style="47" customWidth="1"/>
    <col min="34" max="34" width="5.5" style="47" customWidth="1"/>
    <col min="35" max="42" width="5.83203125" style="47" customWidth="1"/>
    <col min="43" max="48" width="4.83203125" style="47" customWidth="1"/>
    <col min="49" max="49" width="5.66015625" style="47" customWidth="1"/>
    <col min="50" max="50" width="6.5" style="47" customWidth="1"/>
    <col min="51" max="64" width="4.83203125" style="47" customWidth="1"/>
    <col min="65" max="74" width="5.83203125" style="47" customWidth="1"/>
    <col min="75" max="75" width="5.66015625" style="47" customWidth="1"/>
    <col min="76" max="76" width="5.33203125" style="47" customWidth="1"/>
    <col min="77" max="77" width="5.5" style="47" customWidth="1"/>
    <col min="78" max="81" width="4.5" style="47" customWidth="1"/>
    <col min="82" max="82" width="5.66015625" style="47" customWidth="1"/>
    <col min="83" max="83" width="5.16015625" style="47" customWidth="1"/>
    <col min="84" max="93" width="4.5" style="47" customWidth="1"/>
    <col min="94" max="95" width="4.5" style="62" customWidth="1"/>
    <col min="96" max="115" width="4.5" style="47" customWidth="1"/>
    <col min="116" max="116" width="6.5" style="47" customWidth="1"/>
    <col min="117" max="118" width="4.5" style="47" customWidth="1"/>
    <col min="119" max="119" width="7.16015625" style="47" customWidth="1"/>
    <col min="120" max="127" width="4.5" style="47" customWidth="1"/>
    <col min="128" max="16384" width="5.33203125" style="47" customWidth="1"/>
  </cols>
  <sheetData>
    <row r="1" spans="1:7" s="47" customFormat="1" ht="12.75">
      <c r="A1" s="46"/>
      <c r="F1" s="48"/>
      <c r="G1" s="49"/>
    </row>
    <row r="2" spans="1:17" s="47" customFormat="1" ht="12.75">
      <c r="A2" s="46"/>
      <c r="C2" s="50" t="s">
        <v>0</v>
      </c>
      <c r="D2" s="47">
        <f>'STQ-77'!E3</f>
        <v>0</v>
      </c>
      <c r="G2" s="50" t="s">
        <v>23</v>
      </c>
      <c r="H2" s="47">
        <f>'STQ-77'!L4</f>
        <v>0</v>
      </c>
      <c r="K2" s="51" t="s">
        <v>25</v>
      </c>
      <c r="Q2" s="174" t="s">
        <v>127</v>
      </c>
    </row>
    <row r="3" spans="1:26" s="47" customFormat="1" ht="12.75">
      <c r="A3" s="46"/>
      <c r="C3" s="50" t="s">
        <v>24</v>
      </c>
      <c r="D3" s="47">
        <f>'STQ-77'!O3</f>
        <v>0</v>
      </c>
      <c r="E3" s="47">
        <f>'STQ-77'!P3</f>
        <v>0</v>
      </c>
      <c r="F3" s="47">
        <f>'STQ-77'!Q3</f>
        <v>0</v>
      </c>
      <c r="Q3" s="174" t="s">
        <v>128</v>
      </c>
      <c r="Z3" s="52"/>
    </row>
    <row r="4" spans="1:26" s="47" customFormat="1" ht="12.75">
      <c r="A4" s="46"/>
      <c r="C4" s="47" t="s">
        <v>26</v>
      </c>
      <c r="D4" s="47">
        <f>'STQ-77'!O4</f>
        <v>0</v>
      </c>
      <c r="E4" s="47">
        <f>'STQ-77'!P4</f>
        <v>0</v>
      </c>
      <c r="F4" s="47">
        <f>'STQ-77'!Q4</f>
        <v>0</v>
      </c>
      <c r="G4" s="47" t="s">
        <v>27</v>
      </c>
      <c r="R4" s="50"/>
      <c r="V4" s="50"/>
      <c r="Z4" s="53"/>
    </row>
    <row r="5" spans="1:88" s="47" customFormat="1" ht="13.5">
      <c r="A5" s="46"/>
      <c r="B5" s="54"/>
      <c r="C5"/>
      <c r="D5"/>
      <c r="E5"/>
      <c r="F5"/>
      <c r="G5"/>
      <c r="H5"/>
      <c r="I5"/>
      <c r="J5"/>
      <c r="K5"/>
      <c r="L5"/>
      <c r="M5"/>
      <c r="N5"/>
      <c r="O5"/>
      <c r="Q5" s="55"/>
      <c r="R5" s="50"/>
      <c r="AI5" s="56"/>
      <c r="AJ5" s="56"/>
      <c r="AK5" s="56"/>
      <c r="AL5" s="56"/>
      <c r="AM5" s="56"/>
      <c r="AN5" s="56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</row>
    <row r="6" spans="1:88" s="47" customFormat="1" ht="15">
      <c r="A6" s="46"/>
      <c r="C6" s="58" t="s">
        <v>28</v>
      </c>
      <c r="D6" s="58" t="s">
        <v>29</v>
      </c>
      <c r="E6" s="58" t="s">
        <v>30</v>
      </c>
      <c r="F6" s="58" t="s">
        <v>31</v>
      </c>
      <c r="G6" s="58" t="s">
        <v>32</v>
      </c>
      <c r="H6" s="58" t="s">
        <v>33</v>
      </c>
      <c r="I6" s="58" t="s">
        <v>34</v>
      </c>
      <c r="J6" s="58" t="s">
        <v>35</v>
      </c>
      <c r="K6" s="58" t="s">
        <v>36</v>
      </c>
      <c r="L6" s="58" t="s">
        <v>37</v>
      </c>
      <c r="M6" s="58" t="s">
        <v>38</v>
      </c>
      <c r="N6" s="58" t="s">
        <v>39</v>
      </c>
      <c r="O6" s="58" t="s">
        <v>40</v>
      </c>
      <c r="Q6" s="45"/>
      <c r="R6" s="62"/>
      <c r="S6" s="62"/>
      <c r="T6" s="62"/>
      <c r="U6" s="6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62"/>
      <c r="AG6" s="62"/>
      <c r="AH6" s="62"/>
      <c r="AI6" s="59"/>
      <c r="AJ6" s="59"/>
      <c r="AK6" s="59"/>
      <c r="AL6" s="59"/>
      <c r="AM6" s="59"/>
      <c r="AN6" s="59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</row>
    <row r="7" spans="1:88" s="47" customFormat="1" ht="13.5">
      <c r="A7" s="46"/>
      <c r="C7" s="61" t="e">
        <f aca="true" t="shared" si="0" ref="C7:O7">DL106</f>
        <v>#VALUE!</v>
      </c>
      <c r="D7" s="61">
        <f t="shared" si="0"/>
        <v>0</v>
      </c>
      <c r="E7" s="61" t="e">
        <f t="shared" si="0"/>
        <v>#VALUE!</v>
      </c>
      <c r="F7" s="61" t="e">
        <f t="shared" si="0"/>
        <v>#VALUE!</v>
      </c>
      <c r="G7" s="61" t="e">
        <f t="shared" si="0"/>
        <v>#VALUE!</v>
      </c>
      <c r="H7" s="61" t="e">
        <f t="shared" si="0"/>
        <v>#VALUE!</v>
      </c>
      <c r="I7" s="61" t="e">
        <f t="shared" si="0"/>
        <v>#VALUE!</v>
      </c>
      <c r="J7" s="61" t="e">
        <f t="shared" si="0"/>
        <v>#VALUE!</v>
      </c>
      <c r="K7" s="61" t="e">
        <f t="shared" si="0"/>
        <v>#VALUE!</v>
      </c>
      <c r="L7" s="61" t="e">
        <f t="shared" si="0"/>
        <v>#VALUE!</v>
      </c>
      <c r="M7" s="61">
        <f t="shared" si="0"/>
        <v>0</v>
      </c>
      <c r="N7" s="61">
        <f t="shared" si="0"/>
        <v>0</v>
      </c>
      <c r="O7" s="61" t="e">
        <f t="shared" si="0"/>
        <v>#VALUE!</v>
      </c>
      <c r="Q7" s="62"/>
      <c r="R7" s="62"/>
      <c r="S7" s="62"/>
      <c r="T7" s="62"/>
      <c r="U7" s="62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62"/>
      <c r="AG7" s="62"/>
      <c r="AH7" s="62"/>
      <c r="AI7" s="63"/>
      <c r="AJ7" s="59"/>
      <c r="AK7" s="59"/>
      <c r="AL7" s="64"/>
      <c r="AM7" s="65"/>
      <c r="AN7" s="59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</row>
    <row r="8" spans="1:88" s="47" customFormat="1" ht="13.5">
      <c r="A8" s="46"/>
      <c r="F8" s="48"/>
      <c r="P8" s="62"/>
      <c r="Q8" s="62"/>
      <c r="R8" s="66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7"/>
      <c r="AJ8" s="59"/>
      <c r="AK8" s="59"/>
      <c r="AL8" s="59"/>
      <c r="AM8" s="59"/>
      <c r="AN8" s="59"/>
      <c r="AQ8" s="60"/>
      <c r="AR8" s="60"/>
      <c r="AS8" s="60"/>
      <c r="AT8" s="60"/>
      <c r="AU8" s="60"/>
      <c r="AV8" s="60"/>
      <c r="AW8" s="60"/>
      <c r="AX8" s="60"/>
      <c r="AY8" s="60"/>
      <c r="CF8" s="60"/>
      <c r="CG8" s="60"/>
      <c r="CH8" s="60"/>
      <c r="CI8" s="60"/>
      <c r="CJ8" s="60"/>
    </row>
    <row r="9" spans="1:88" s="47" customFormat="1" ht="13.5">
      <c r="A9" s="46"/>
      <c r="B9" s="68"/>
      <c r="C9"/>
      <c r="D9"/>
      <c r="E9"/>
      <c r="F9"/>
      <c r="G9"/>
      <c r="H9"/>
      <c r="I9"/>
      <c r="J9"/>
      <c r="K9"/>
      <c r="L9"/>
      <c r="M9"/>
      <c r="N9"/>
      <c r="O9"/>
      <c r="P9"/>
      <c r="Q9" s="62"/>
      <c r="R9" s="168"/>
      <c r="S9" s="169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7"/>
      <c r="AJ9" s="59"/>
      <c r="AK9" s="71"/>
      <c r="AL9" s="59"/>
      <c r="AM9" s="59"/>
      <c r="AN9" s="59"/>
      <c r="AQ9" s="60"/>
      <c r="AR9" s="60"/>
      <c r="AS9" s="60"/>
      <c r="AT9" s="60"/>
      <c r="AU9" s="60"/>
      <c r="AV9" s="60"/>
      <c r="AW9" s="60"/>
      <c r="AX9" s="60"/>
      <c r="AY9" s="60"/>
      <c r="AZ9" s="72" t="s">
        <v>53</v>
      </c>
      <c r="BA9" s="73" t="s">
        <v>54</v>
      </c>
      <c r="BB9" s="73" t="s">
        <v>55</v>
      </c>
      <c r="BC9" s="73" t="s">
        <v>56</v>
      </c>
      <c r="BD9" s="73" t="s">
        <v>57</v>
      </c>
      <c r="BE9" s="73" t="s">
        <v>58</v>
      </c>
      <c r="BF9" s="73" t="s">
        <v>59</v>
      </c>
      <c r="BG9" s="73" t="s">
        <v>60</v>
      </c>
      <c r="BH9" s="73" t="s">
        <v>61</v>
      </c>
      <c r="BI9" s="73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5"/>
      <c r="BX9" s="75"/>
      <c r="BY9" s="75"/>
      <c r="BZ9" s="75"/>
      <c r="CA9" s="75"/>
      <c r="CB9" s="75"/>
      <c r="CC9" s="75"/>
      <c r="CD9" s="75"/>
      <c r="CE9" s="76"/>
      <c r="CF9" s="60"/>
      <c r="CG9" s="60"/>
      <c r="CH9" s="60"/>
      <c r="CI9" s="60"/>
      <c r="CJ9" s="60"/>
    </row>
    <row r="10" spans="1:88" s="47" customFormat="1" ht="15">
      <c r="A10" s="46"/>
      <c r="B10" s="77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62"/>
      <c r="R10" s="85"/>
      <c r="S10" s="85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59"/>
      <c r="AJ10" s="59"/>
      <c r="AK10" s="59"/>
      <c r="AL10" s="59"/>
      <c r="AM10" s="59"/>
      <c r="AN10" s="59"/>
      <c r="AQ10" s="60"/>
      <c r="AR10" s="60"/>
      <c r="AS10" s="60"/>
      <c r="AT10" s="60"/>
      <c r="AU10" s="60"/>
      <c r="AV10" s="60"/>
      <c r="AW10" s="60"/>
      <c r="AX10" s="60"/>
      <c r="AY10" s="60"/>
      <c r="AZ10" s="78">
        <f>S10</f>
        <v>0</v>
      </c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68"/>
      <c r="BW10" s="68"/>
      <c r="BX10" s="62"/>
      <c r="BY10" s="68"/>
      <c r="BZ10" s="68"/>
      <c r="CA10" s="68"/>
      <c r="CB10" s="68"/>
      <c r="CC10" s="68"/>
      <c r="CD10" s="68"/>
      <c r="CE10" s="79"/>
      <c r="CF10" s="60"/>
      <c r="CG10" s="60"/>
      <c r="CH10" s="60"/>
      <c r="CI10" s="60"/>
      <c r="CJ10" s="60"/>
    </row>
    <row r="11" spans="1:88" s="47" customFormat="1" ht="13.5">
      <c r="A11" s="46"/>
      <c r="B11" s="80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62"/>
      <c r="R11" s="85"/>
      <c r="S11" s="85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59"/>
      <c r="AJ11" s="59"/>
      <c r="AK11" s="59"/>
      <c r="AL11" s="59"/>
      <c r="AM11" s="59"/>
      <c r="AN11" s="59"/>
      <c r="AQ11" s="60"/>
      <c r="AR11" s="60"/>
      <c r="AS11" s="60"/>
      <c r="AT11" s="60"/>
      <c r="AU11" s="60"/>
      <c r="AV11" s="60"/>
      <c r="AW11" s="60"/>
      <c r="AX11" s="60"/>
      <c r="AY11" s="60"/>
      <c r="AZ11" s="78"/>
      <c r="BA11" s="59"/>
      <c r="BB11" s="59"/>
      <c r="BC11" s="59"/>
      <c r="BD11" s="59">
        <f>S11</f>
        <v>0</v>
      </c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68"/>
      <c r="BW11" s="68"/>
      <c r="BX11" s="62"/>
      <c r="BY11" s="68"/>
      <c r="BZ11" s="68"/>
      <c r="CA11" s="68"/>
      <c r="CB11" s="68"/>
      <c r="CC11" s="68"/>
      <c r="CD11" s="68"/>
      <c r="CE11" s="79"/>
      <c r="CF11" s="60"/>
      <c r="CG11" s="60"/>
      <c r="CH11" s="60"/>
      <c r="CI11" s="60"/>
      <c r="CJ11" s="60"/>
    </row>
    <row r="12" spans="1:88" s="47" customFormat="1" ht="13.5">
      <c r="A12" s="46"/>
      <c r="B12" s="81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62"/>
      <c r="R12" s="85"/>
      <c r="S12" s="85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Q12" s="60"/>
      <c r="AR12" s="60"/>
      <c r="AS12" s="60"/>
      <c r="AT12" s="60"/>
      <c r="AU12" s="60"/>
      <c r="AV12" s="60"/>
      <c r="AW12" s="60"/>
      <c r="AX12" s="60"/>
      <c r="AY12" s="60"/>
      <c r="AZ12" s="78"/>
      <c r="BA12" s="59">
        <f>S12</f>
        <v>0</v>
      </c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68"/>
      <c r="BW12" s="68"/>
      <c r="BX12" s="62"/>
      <c r="BY12" s="68"/>
      <c r="BZ12" s="68"/>
      <c r="CA12" s="68"/>
      <c r="CB12" s="68"/>
      <c r="CC12" s="68"/>
      <c r="CD12" s="68"/>
      <c r="CE12" s="79"/>
      <c r="CF12" s="60"/>
      <c r="CG12" s="60"/>
      <c r="CH12" s="60"/>
      <c r="CI12" s="60"/>
      <c r="CJ12" s="60"/>
    </row>
    <row r="13" spans="1:88" s="47" customFormat="1" ht="13.5">
      <c r="A13" s="46"/>
      <c r="B13" s="57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62"/>
      <c r="R13" s="85"/>
      <c r="S13" s="85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Q13" s="60"/>
      <c r="AR13" s="60"/>
      <c r="AS13" s="60"/>
      <c r="AT13" s="60"/>
      <c r="AU13" s="60"/>
      <c r="AV13" s="60"/>
      <c r="AW13" s="60"/>
      <c r="AX13" s="60"/>
      <c r="AY13" s="60"/>
      <c r="AZ13" s="78">
        <f>S13</f>
        <v>0</v>
      </c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68"/>
      <c r="BW13" s="68"/>
      <c r="BX13" s="62"/>
      <c r="BY13" s="68"/>
      <c r="BZ13" s="68"/>
      <c r="CA13" s="68"/>
      <c r="CB13" s="68"/>
      <c r="CC13" s="68"/>
      <c r="CD13" s="68"/>
      <c r="CE13" s="79"/>
      <c r="CF13" s="60"/>
      <c r="CG13" s="60"/>
      <c r="CH13" s="60"/>
      <c r="CI13" s="60"/>
      <c r="CJ13" s="60"/>
    </row>
    <row r="14" spans="1:88" s="47" customFormat="1" ht="13.5">
      <c r="A14" s="46"/>
      <c r="B14" s="82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62"/>
      <c r="R14" s="85"/>
      <c r="S14" s="85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Q14" s="60"/>
      <c r="AR14" s="60"/>
      <c r="AS14" s="60"/>
      <c r="AT14" s="60"/>
      <c r="AU14" s="60"/>
      <c r="AV14" s="60"/>
      <c r="AW14" s="60"/>
      <c r="AX14" s="60"/>
      <c r="AY14" s="60"/>
      <c r="AZ14" s="78"/>
      <c r="BA14" s="59"/>
      <c r="BB14" s="59"/>
      <c r="BC14" s="59">
        <f>S14</f>
        <v>0</v>
      </c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68"/>
      <c r="BW14" s="68"/>
      <c r="BX14" s="62"/>
      <c r="BY14" s="68"/>
      <c r="BZ14" s="68"/>
      <c r="CA14" s="68"/>
      <c r="CB14" s="68"/>
      <c r="CC14" s="68"/>
      <c r="CD14" s="68"/>
      <c r="CE14" s="79"/>
      <c r="CF14" s="60"/>
      <c r="CG14" s="60"/>
      <c r="CH14" s="60"/>
      <c r="CI14" s="60"/>
      <c r="CJ14" s="60"/>
    </row>
    <row r="15" spans="1:88" s="47" customFormat="1" ht="13.5">
      <c r="A15" s="69" t="s">
        <v>51</v>
      </c>
      <c r="B15" s="70" t="s">
        <v>52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62"/>
      <c r="R15" s="85"/>
      <c r="S15" s="85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Z15" s="78"/>
      <c r="BA15" s="59"/>
      <c r="BB15" s="59">
        <f>S15</f>
        <v>0</v>
      </c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68"/>
      <c r="BW15" s="68"/>
      <c r="BX15" s="62"/>
      <c r="BY15" s="68"/>
      <c r="BZ15" s="68"/>
      <c r="CA15" s="68"/>
      <c r="CB15" s="68"/>
      <c r="CC15" s="68"/>
      <c r="CD15" s="68"/>
      <c r="CE15" s="79"/>
      <c r="CG15" s="60"/>
      <c r="CH15" s="60"/>
      <c r="CI15" s="60"/>
      <c r="CJ15" s="60"/>
    </row>
    <row r="16" spans="1:88" s="47" customFormat="1" ht="13.5">
      <c r="A16" s="46">
        <v>1</v>
      </c>
      <c r="B16" s="8">
        <f>'STQ-77'!B15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60"/>
      <c r="R16" s="85"/>
      <c r="S16" s="85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Z16" s="78"/>
      <c r="BA16" s="59"/>
      <c r="BB16" s="59"/>
      <c r="BC16" s="59"/>
      <c r="BD16" s="59"/>
      <c r="BE16" s="59"/>
      <c r="BF16" s="59"/>
      <c r="BG16" s="59"/>
      <c r="BH16" s="59">
        <f>S16</f>
        <v>0</v>
      </c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68"/>
      <c r="BW16" s="68"/>
      <c r="BX16" s="62"/>
      <c r="BY16" s="68"/>
      <c r="BZ16" s="68"/>
      <c r="CA16" s="68"/>
      <c r="CB16" s="68"/>
      <c r="CC16" s="68"/>
      <c r="CD16" s="68"/>
      <c r="CE16" s="79"/>
      <c r="CG16" s="60"/>
      <c r="CH16" s="60"/>
      <c r="CI16" s="60"/>
      <c r="CJ16" s="60"/>
    </row>
    <row r="17" spans="1:88" s="47" customFormat="1" ht="13.5">
      <c r="A17" s="46">
        <v>2</v>
      </c>
      <c r="B17" s="7">
        <f>'STQ-77'!B16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R17" s="85"/>
      <c r="S17" s="85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Z17" s="78"/>
      <c r="BA17" s="59"/>
      <c r="BB17" s="59"/>
      <c r="BC17" s="59"/>
      <c r="BD17" s="59"/>
      <c r="BE17" s="59"/>
      <c r="BF17" s="59"/>
      <c r="BG17" s="59">
        <f>S17</f>
        <v>0</v>
      </c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68"/>
      <c r="BW17" s="68"/>
      <c r="BX17" s="62"/>
      <c r="BY17" s="68"/>
      <c r="BZ17" s="68"/>
      <c r="CA17" s="68"/>
      <c r="CB17" s="68"/>
      <c r="CC17" s="68"/>
      <c r="CD17" s="68"/>
      <c r="CE17" s="79"/>
      <c r="CG17" s="60"/>
      <c r="CH17" s="60"/>
      <c r="CI17" s="60"/>
      <c r="CJ17" s="60"/>
    </row>
    <row r="18" spans="1:88" s="47" customFormat="1" ht="13.5">
      <c r="A18" s="46">
        <v>3</v>
      </c>
      <c r="B18" s="7">
        <f>'STQ-77'!B17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60"/>
      <c r="R18" s="85"/>
      <c r="S18" s="85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Z18" s="78"/>
      <c r="BA18" s="59">
        <f>S18</f>
        <v>0</v>
      </c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68"/>
      <c r="BW18" s="68"/>
      <c r="BX18" s="62"/>
      <c r="BY18" s="68"/>
      <c r="BZ18" s="68"/>
      <c r="CA18" s="68"/>
      <c r="CB18" s="68"/>
      <c r="CC18" s="68"/>
      <c r="CD18" s="68"/>
      <c r="CE18" s="79"/>
      <c r="CG18" s="60"/>
      <c r="CH18" s="60"/>
      <c r="CI18" s="60"/>
      <c r="CJ18" s="60"/>
    </row>
    <row r="19" spans="1:88" s="47" customFormat="1" ht="13.5">
      <c r="A19" s="46">
        <v>4</v>
      </c>
      <c r="B19" s="7">
        <f>'STQ-77'!B18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60"/>
      <c r="R19" s="85"/>
      <c r="S19" s="85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Z19" s="78"/>
      <c r="BA19" s="59">
        <f>S19</f>
        <v>0</v>
      </c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68"/>
      <c r="BW19" s="68"/>
      <c r="BX19" s="62"/>
      <c r="BY19" s="68"/>
      <c r="BZ19" s="68"/>
      <c r="CA19" s="68"/>
      <c r="CB19" s="68"/>
      <c r="CC19" s="68"/>
      <c r="CD19" s="68"/>
      <c r="CE19" s="79"/>
      <c r="CG19" s="60"/>
      <c r="CH19" s="60"/>
      <c r="CI19" s="60"/>
      <c r="CJ19" s="60"/>
    </row>
    <row r="20" spans="1:88" s="47" customFormat="1" ht="13.5">
      <c r="A20" s="46">
        <v>5</v>
      </c>
      <c r="B20" s="7">
        <f>'STQ-77'!B19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60"/>
      <c r="R20" s="85"/>
      <c r="S20" s="85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Z20" s="78"/>
      <c r="BA20" s="59"/>
      <c r="BB20" s="59"/>
      <c r="BC20" s="59"/>
      <c r="BD20" s="59"/>
      <c r="BE20" s="59">
        <f>S20</f>
        <v>0</v>
      </c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68"/>
      <c r="BW20" s="68"/>
      <c r="BX20" s="62"/>
      <c r="BY20" s="68"/>
      <c r="BZ20" s="68"/>
      <c r="CA20" s="68"/>
      <c r="CB20" s="68"/>
      <c r="CC20" s="68"/>
      <c r="CD20" s="68"/>
      <c r="CE20" s="79"/>
      <c r="CG20" s="60"/>
      <c r="CH20" s="60"/>
      <c r="CI20" s="60"/>
      <c r="CJ20" s="60"/>
    </row>
    <row r="21" spans="1:88" s="47" customFormat="1" ht="13.5">
      <c r="A21" s="46">
        <v>6</v>
      </c>
      <c r="B21" s="7">
        <f>'STQ-77'!B20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60"/>
      <c r="R21" s="85"/>
      <c r="S21" s="85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Z21" s="78">
        <f>S21</f>
        <v>0</v>
      </c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83"/>
      <c r="BN21" s="59"/>
      <c r="BO21" s="59"/>
      <c r="BP21" s="59"/>
      <c r="BQ21" s="59"/>
      <c r="BR21" s="59"/>
      <c r="BS21" s="59"/>
      <c r="BT21" s="59"/>
      <c r="BU21" s="59"/>
      <c r="BV21" s="68"/>
      <c r="BW21" s="68"/>
      <c r="BX21" s="62"/>
      <c r="BY21" s="68"/>
      <c r="BZ21" s="68"/>
      <c r="CA21" s="68"/>
      <c r="CB21" s="68"/>
      <c r="CC21" s="68"/>
      <c r="CD21" s="68"/>
      <c r="CE21" s="79"/>
      <c r="CG21" s="60"/>
      <c r="CH21" s="60"/>
      <c r="CI21" s="60"/>
      <c r="CJ21" s="60"/>
    </row>
    <row r="22" spans="1:88" s="47" customFormat="1" ht="13.5">
      <c r="A22" s="46">
        <v>7</v>
      </c>
      <c r="B22" s="7">
        <f>'STQ-77'!B21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60"/>
      <c r="R22" s="85"/>
      <c r="S22" s="85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Z22" s="78"/>
      <c r="BA22" s="59"/>
      <c r="BB22" s="59"/>
      <c r="BC22" s="59"/>
      <c r="BD22" s="59"/>
      <c r="BE22" s="59"/>
      <c r="BF22" s="59">
        <f>S22</f>
        <v>0</v>
      </c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68"/>
      <c r="BW22" s="68"/>
      <c r="BX22" s="62"/>
      <c r="BY22" s="68"/>
      <c r="BZ22" s="68"/>
      <c r="CA22" s="68"/>
      <c r="CB22" s="68"/>
      <c r="CC22" s="68"/>
      <c r="CD22" s="68"/>
      <c r="CE22" s="79"/>
      <c r="CG22" s="60"/>
      <c r="CH22" s="60"/>
      <c r="CI22" s="60"/>
      <c r="CJ22" s="60"/>
    </row>
    <row r="23" spans="1:88" s="47" customFormat="1" ht="13.5">
      <c r="A23" s="46">
        <v>8</v>
      </c>
      <c r="B23" s="7">
        <f>'STQ-77'!B22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60"/>
      <c r="R23" s="85"/>
      <c r="S23" s="85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Z23" s="78"/>
      <c r="BA23" s="59"/>
      <c r="BB23" s="59"/>
      <c r="BC23" s="59">
        <f>S23</f>
        <v>0</v>
      </c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68"/>
      <c r="BW23" s="68"/>
      <c r="BX23" s="62"/>
      <c r="BY23" s="68"/>
      <c r="BZ23" s="68"/>
      <c r="CA23" s="68"/>
      <c r="CB23" s="68"/>
      <c r="CC23" s="68"/>
      <c r="CD23" s="68"/>
      <c r="CE23" s="79"/>
      <c r="CG23" s="60"/>
      <c r="CH23" s="60"/>
      <c r="CI23" s="60"/>
      <c r="CJ23" s="60"/>
    </row>
    <row r="24" spans="1:88" s="47" customFormat="1" ht="13.5">
      <c r="A24" s="46">
        <v>9</v>
      </c>
      <c r="B24" s="7">
        <f>'STQ-77'!B23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60"/>
      <c r="R24" s="85"/>
      <c r="S24" s="85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Z24" s="78"/>
      <c r="BA24" s="59"/>
      <c r="BB24" s="59"/>
      <c r="BC24" s="59">
        <f>S24</f>
        <v>0</v>
      </c>
      <c r="BD24" s="59"/>
      <c r="BE24" s="59"/>
      <c r="BF24" s="59"/>
      <c r="BG24" s="59"/>
      <c r="BH24" s="59"/>
      <c r="BI24" s="59"/>
      <c r="BJ24" s="84"/>
      <c r="BK24" s="85"/>
      <c r="BL24" s="85"/>
      <c r="BM24" s="85"/>
      <c r="BN24" s="85"/>
      <c r="BO24" s="85"/>
      <c r="BP24" s="85"/>
      <c r="BQ24" s="85"/>
      <c r="BR24" s="85"/>
      <c r="BS24" s="85"/>
      <c r="BT24" s="59"/>
      <c r="BU24" s="59"/>
      <c r="BV24" s="68"/>
      <c r="BW24" s="68"/>
      <c r="BX24" s="62"/>
      <c r="BY24" s="68"/>
      <c r="BZ24" s="68"/>
      <c r="CA24" s="68"/>
      <c r="CB24" s="68"/>
      <c r="CC24" s="68"/>
      <c r="CD24" s="68"/>
      <c r="CE24" s="79"/>
      <c r="CG24" s="60"/>
      <c r="CH24" s="60"/>
      <c r="CI24" s="60"/>
      <c r="CJ24" s="60"/>
    </row>
    <row r="25" spans="1:88" s="47" customFormat="1" ht="13.5">
      <c r="A25" s="46">
        <v>10</v>
      </c>
      <c r="B25" s="7">
        <f>'STQ-77'!B24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68"/>
      <c r="R25" s="85"/>
      <c r="S25" s="85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Z25" s="78"/>
      <c r="BA25" s="59"/>
      <c r="BB25" s="59"/>
      <c r="BC25" s="59"/>
      <c r="BD25" s="59"/>
      <c r="BE25" s="59"/>
      <c r="BF25" s="59"/>
      <c r="BG25" s="59"/>
      <c r="BH25" s="59">
        <f>S25</f>
        <v>0</v>
      </c>
      <c r="BI25" s="59"/>
      <c r="BJ25" s="86"/>
      <c r="BK25" s="86"/>
      <c r="BL25" s="86"/>
      <c r="BM25" s="86"/>
      <c r="BN25" s="87"/>
      <c r="BO25" s="86"/>
      <c r="BP25" s="86"/>
      <c r="BQ25" s="87"/>
      <c r="BR25" s="86"/>
      <c r="BS25" s="86"/>
      <c r="BT25" s="59"/>
      <c r="BU25" s="59"/>
      <c r="BV25" s="68"/>
      <c r="BW25" s="68"/>
      <c r="BX25" s="62"/>
      <c r="BY25" s="68"/>
      <c r="BZ25" s="68"/>
      <c r="CA25" s="68"/>
      <c r="CB25" s="68"/>
      <c r="CC25" s="68"/>
      <c r="CD25" s="68"/>
      <c r="CE25" s="79"/>
      <c r="CG25" s="60"/>
      <c r="CH25" s="60"/>
      <c r="CI25" s="60"/>
      <c r="CJ25" s="60"/>
    </row>
    <row r="26" spans="1:88" s="47" customFormat="1" ht="13.5">
      <c r="A26" s="46">
        <v>11</v>
      </c>
      <c r="B26" s="7">
        <f>'STQ-77'!B25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68"/>
      <c r="R26" s="85"/>
      <c r="S26" s="85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Z26" s="78"/>
      <c r="BA26" s="59"/>
      <c r="BB26" s="59"/>
      <c r="BC26" s="59"/>
      <c r="BD26" s="59">
        <f>S26</f>
        <v>0</v>
      </c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68"/>
      <c r="BW26" s="68"/>
      <c r="BX26" s="62"/>
      <c r="BY26" s="68"/>
      <c r="BZ26" s="68"/>
      <c r="CA26" s="68"/>
      <c r="CB26" s="68"/>
      <c r="CC26" s="68"/>
      <c r="CD26" s="68"/>
      <c r="CE26" s="79"/>
      <c r="CG26" s="60"/>
      <c r="CH26" s="60"/>
      <c r="CI26" s="60"/>
      <c r="CJ26" s="60"/>
    </row>
    <row r="27" spans="1:88" s="47" customFormat="1" ht="13.5">
      <c r="A27" s="46">
        <v>12</v>
      </c>
      <c r="B27" s="7">
        <f>'STQ-77'!B26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68"/>
      <c r="R27" s="85"/>
      <c r="S27" s="85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Z27" s="78"/>
      <c r="BA27" s="59"/>
      <c r="BB27" s="59"/>
      <c r="BC27" s="59"/>
      <c r="BD27" s="59"/>
      <c r="BE27" s="59"/>
      <c r="BF27" s="59"/>
      <c r="BG27" s="59">
        <f>S27</f>
        <v>0</v>
      </c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68"/>
      <c r="BW27" s="68"/>
      <c r="BX27" s="62"/>
      <c r="BY27" s="68"/>
      <c r="BZ27" s="68"/>
      <c r="CA27" s="68"/>
      <c r="CB27" s="68"/>
      <c r="CC27" s="68"/>
      <c r="CD27" s="68"/>
      <c r="CE27" s="79"/>
      <c r="CG27" s="60"/>
      <c r="CH27" s="60"/>
      <c r="CI27" s="60"/>
      <c r="CJ27" s="60"/>
    </row>
    <row r="28" spans="1:88" s="47" customFormat="1" ht="13.5">
      <c r="A28" s="46">
        <v>13</v>
      </c>
      <c r="B28" s="7">
        <f>'STQ-77'!B27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68"/>
      <c r="R28" s="85"/>
      <c r="S28" s="85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Z28" s="78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68"/>
      <c r="BW28" s="68"/>
      <c r="BX28" s="62"/>
      <c r="BY28" s="68"/>
      <c r="BZ28" s="68"/>
      <c r="CA28" s="68"/>
      <c r="CB28" s="68"/>
      <c r="CC28" s="68"/>
      <c r="CD28" s="68"/>
      <c r="CE28" s="79"/>
      <c r="CG28" s="60"/>
      <c r="CH28" s="60"/>
      <c r="CI28" s="60"/>
      <c r="CJ28" s="60"/>
    </row>
    <row r="29" spans="1:88" s="47" customFormat="1" ht="13.5">
      <c r="A29" s="46">
        <v>14</v>
      </c>
      <c r="B29" s="7">
        <f>'STQ-77'!B28</f>
        <v>0</v>
      </c>
      <c r="C29"/>
      <c r="D29" t="s">
        <v>62</v>
      </c>
      <c r="E29"/>
      <c r="F29"/>
      <c r="H29"/>
      <c r="I29"/>
      <c r="J29"/>
      <c r="K29"/>
      <c r="L29"/>
      <c r="M29"/>
      <c r="N29"/>
      <c r="O29"/>
      <c r="P29"/>
      <c r="Q29" s="68"/>
      <c r="R29" s="85"/>
      <c r="S29" s="85"/>
      <c r="T29" s="62"/>
      <c r="U29" s="62"/>
      <c r="V29" s="62"/>
      <c r="W29" s="62"/>
      <c r="X29" s="170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Z29" s="78"/>
      <c r="BA29" s="59"/>
      <c r="BB29" s="59"/>
      <c r="BC29" s="59">
        <f>S29</f>
        <v>0</v>
      </c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68"/>
      <c r="BW29" s="68"/>
      <c r="BX29" s="62"/>
      <c r="BY29" s="68"/>
      <c r="BZ29" s="68"/>
      <c r="CA29" s="68"/>
      <c r="CB29" s="68"/>
      <c r="CC29" s="68"/>
      <c r="CD29" s="68"/>
      <c r="CE29" s="79"/>
      <c r="CG29" s="60"/>
      <c r="CH29" s="60"/>
      <c r="CI29" s="60"/>
      <c r="CJ29" s="60"/>
    </row>
    <row r="30" spans="1:88" s="47" customFormat="1" ht="13.5">
      <c r="A30" s="46">
        <v>15</v>
      </c>
      <c r="B30" s="7">
        <f>'STQ-77'!B29</f>
        <v>0</v>
      </c>
      <c r="C30"/>
      <c r="F30" s="48"/>
      <c r="O30"/>
      <c r="P30"/>
      <c r="Q30" s="68"/>
      <c r="R30" s="85"/>
      <c r="S30" s="85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Z30" s="78"/>
      <c r="BA30" s="59"/>
      <c r="BB30" s="59">
        <f>S30</f>
        <v>0</v>
      </c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68"/>
      <c r="BW30" s="68"/>
      <c r="BX30" s="62"/>
      <c r="BY30" s="68"/>
      <c r="BZ30" s="68"/>
      <c r="CA30" s="68"/>
      <c r="CB30" s="68"/>
      <c r="CC30" s="68"/>
      <c r="CD30" s="68"/>
      <c r="CE30" s="79"/>
      <c r="CG30" s="60"/>
      <c r="CH30" s="60"/>
      <c r="CI30" s="60"/>
      <c r="CJ30" s="60"/>
    </row>
    <row r="31" spans="1:88" s="47" customFormat="1" ht="13.5">
      <c r="A31" s="46">
        <v>16</v>
      </c>
      <c r="B31" s="7">
        <f>'STQ-77'!B30</f>
        <v>0</v>
      </c>
      <c r="C31"/>
      <c r="F31" s="48"/>
      <c r="L31" s="89"/>
      <c r="N31" s="90" t="s">
        <v>63</v>
      </c>
      <c r="O31"/>
      <c r="P31"/>
      <c r="Q31" s="68"/>
      <c r="R31" s="85"/>
      <c r="S31" s="85"/>
      <c r="T31" s="62"/>
      <c r="U31" s="85"/>
      <c r="V31" s="85"/>
      <c r="W31" s="85"/>
      <c r="X31" s="62"/>
      <c r="Y31" s="62"/>
      <c r="Z31" s="62"/>
      <c r="AA31" s="167"/>
      <c r="AB31" s="62"/>
      <c r="AC31" s="62"/>
      <c r="AD31" s="62"/>
      <c r="AE31" s="62"/>
      <c r="AF31" s="62"/>
      <c r="AG31" s="62"/>
      <c r="AH31" s="62"/>
      <c r="AZ31" s="78"/>
      <c r="BA31" s="59"/>
      <c r="BB31" s="59"/>
      <c r="BC31" s="59">
        <f>S31</f>
        <v>0</v>
      </c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68"/>
      <c r="BW31" s="68"/>
      <c r="BX31" s="62"/>
      <c r="BY31" s="68"/>
      <c r="BZ31" s="68"/>
      <c r="CA31" s="68"/>
      <c r="CB31" s="68"/>
      <c r="CC31" s="68"/>
      <c r="CD31" s="68"/>
      <c r="CE31" s="79"/>
      <c r="CG31" s="60"/>
      <c r="CH31" s="60"/>
      <c r="CI31" s="60"/>
      <c r="CJ31" s="60"/>
    </row>
    <row r="32" spans="1:88" s="47" customFormat="1" ht="13.5">
      <c r="A32" s="46">
        <v>17</v>
      </c>
      <c r="B32" s="7">
        <f>'STQ-77'!B31</f>
        <v>0</v>
      </c>
      <c r="C32"/>
      <c r="D32" s="92" t="s">
        <v>28</v>
      </c>
      <c r="E32" s="92"/>
      <c r="F32" s="93" t="s">
        <v>64</v>
      </c>
      <c r="G32" s="92"/>
      <c r="H32" s="92"/>
      <c r="I32" s="91" t="e">
        <f>IF(C7&gt;18,"High",IF(C7&lt;14,"Low",""))</f>
        <v>#VALUE!</v>
      </c>
      <c r="J32"/>
      <c r="L32" s="89" t="e">
        <f>C7</f>
        <v>#VALUE!</v>
      </c>
      <c r="M32"/>
      <c r="N32" s="94" t="e">
        <f>IF(L32=MAX(L32:L43),F32," ")</f>
        <v>#VALUE!</v>
      </c>
      <c r="O32"/>
      <c r="P32"/>
      <c r="Q32" s="68"/>
      <c r="R32" s="85"/>
      <c r="S32" s="85"/>
      <c r="T32" s="62"/>
      <c r="U32" s="85"/>
      <c r="V32" s="85"/>
      <c r="W32" s="85"/>
      <c r="X32" s="62"/>
      <c r="Y32" s="62"/>
      <c r="Z32" s="62"/>
      <c r="AA32" s="167"/>
      <c r="AB32" s="62"/>
      <c r="AC32" s="62"/>
      <c r="AD32" s="62"/>
      <c r="AE32" s="62"/>
      <c r="AF32" s="62"/>
      <c r="AG32" s="62"/>
      <c r="AH32" s="62"/>
      <c r="AZ32" s="78"/>
      <c r="BA32" s="59"/>
      <c r="BB32" s="59"/>
      <c r="BC32" s="59"/>
      <c r="BD32" s="59">
        <f>S32</f>
        <v>0</v>
      </c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85"/>
      <c r="BU32" s="85"/>
      <c r="BV32" s="68"/>
      <c r="BW32" s="68"/>
      <c r="BX32" s="62"/>
      <c r="BY32" s="68"/>
      <c r="BZ32" s="68"/>
      <c r="CA32" s="68"/>
      <c r="CB32" s="68"/>
      <c r="CC32" s="68"/>
      <c r="CD32" s="68"/>
      <c r="CE32" s="79"/>
      <c r="CG32" s="60"/>
      <c r="CH32" s="60"/>
      <c r="CI32" s="60"/>
      <c r="CJ32" s="60"/>
    </row>
    <row r="33" spans="1:88" s="47" customFormat="1" ht="13.5">
      <c r="A33" s="46">
        <v>18</v>
      </c>
      <c r="B33" s="7">
        <f>'STQ-77'!B32</f>
        <v>0</v>
      </c>
      <c r="C33"/>
      <c r="D33" s="92" t="s">
        <v>29</v>
      </c>
      <c r="E33" s="92"/>
      <c r="F33" s="93" t="s">
        <v>65</v>
      </c>
      <c r="G33" s="92"/>
      <c r="H33" s="92"/>
      <c r="I33" s="91" t="str">
        <f>IF(D7&gt;18,"High",IF(D7&lt;14,"Low",""))</f>
        <v>Low</v>
      </c>
      <c r="J33"/>
      <c r="L33" s="89">
        <f>D7</f>
        <v>0</v>
      </c>
      <c r="M33"/>
      <c r="N33" s="95" t="e">
        <f>IF(L33=MAX(L32:L43),F33," ")</f>
        <v>#VALUE!</v>
      </c>
      <c r="O33"/>
      <c r="P33"/>
      <c r="Q33" s="68"/>
      <c r="R33" s="85"/>
      <c r="S33" s="85"/>
      <c r="T33" s="62"/>
      <c r="U33" s="85"/>
      <c r="V33" s="85"/>
      <c r="W33" s="62"/>
      <c r="X33" s="62"/>
      <c r="Y33" s="62"/>
      <c r="Z33" s="62"/>
      <c r="AA33" s="167"/>
      <c r="AB33" s="62"/>
      <c r="AC33" s="62"/>
      <c r="AD33" s="62"/>
      <c r="AE33" s="62"/>
      <c r="AF33" s="62"/>
      <c r="AG33" s="62"/>
      <c r="AH33" s="62"/>
      <c r="AZ33" s="78"/>
      <c r="BA33" s="59"/>
      <c r="BB33" s="59"/>
      <c r="BC33" s="59"/>
      <c r="BD33" s="59"/>
      <c r="BE33" s="59">
        <f>S33</f>
        <v>0</v>
      </c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86"/>
      <c r="BU33" s="86"/>
      <c r="BV33" s="68"/>
      <c r="BW33" s="68"/>
      <c r="BX33" s="62"/>
      <c r="BY33" s="68"/>
      <c r="BZ33" s="68"/>
      <c r="CA33" s="68"/>
      <c r="CB33" s="68"/>
      <c r="CC33" s="68"/>
      <c r="CD33" s="68"/>
      <c r="CE33" s="79"/>
      <c r="CG33" s="60"/>
      <c r="CH33" s="60"/>
      <c r="CI33" s="60"/>
      <c r="CJ33" s="60"/>
    </row>
    <row r="34" spans="1:88" s="47" customFormat="1" ht="13.5">
      <c r="A34" s="46">
        <v>19</v>
      </c>
      <c r="B34" s="7">
        <f>'STQ-77'!B33</f>
        <v>0</v>
      </c>
      <c r="C34"/>
      <c r="D34" s="92" t="s">
        <v>30</v>
      </c>
      <c r="E34" s="92"/>
      <c r="F34" s="93" t="s">
        <v>66</v>
      </c>
      <c r="G34" s="92"/>
      <c r="H34" s="92"/>
      <c r="I34" s="91" t="e">
        <f>IF(E7&gt;18,"High",IF(E7&lt;14,"Low",""))</f>
        <v>#VALUE!</v>
      </c>
      <c r="J34"/>
      <c r="L34" s="89" t="e">
        <f>E7</f>
        <v>#VALUE!</v>
      </c>
      <c r="M34"/>
      <c r="N34" s="95" t="e">
        <f>IF(L34=MAX(L32:L43),F34," ")</f>
        <v>#VALUE!</v>
      </c>
      <c r="O34"/>
      <c r="P34"/>
      <c r="Q34" s="68"/>
      <c r="R34" s="85"/>
      <c r="S34" s="85"/>
      <c r="T34" s="62"/>
      <c r="U34" s="85"/>
      <c r="V34" s="85"/>
      <c r="W34" s="62"/>
      <c r="X34" s="62"/>
      <c r="Y34" s="62"/>
      <c r="Z34" s="62"/>
      <c r="AA34" s="167"/>
      <c r="AB34" s="62"/>
      <c r="AC34" s="62"/>
      <c r="AD34" s="85"/>
      <c r="AE34" s="85"/>
      <c r="AF34" s="62"/>
      <c r="AG34" s="62"/>
      <c r="AH34" s="62"/>
      <c r="AZ34" s="78"/>
      <c r="BA34" s="59"/>
      <c r="BB34" s="59"/>
      <c r="BC34" s="59"/>
      <c r="BD34" s="59"/>
      <c r="BE34" s="59"/>
      <c r="BF34" s="59">
        <f>S34</f>
        <v>0</v>
      </c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68"/>
      <c r="BW34" s="68"/>
      <c r="BX34" s="62"/>
      <c r="BY34" s="68"/>
      <c r="BZ34" s="68"/>
      <c r="CA34" s="68"/>
      <c r="CB34" s="68"/>
      <c r="CC34" s="68"/>
      <c r="CD34" s="68"/>
      <c r="CE34" s="79"/>
      <c r="CG34" s="60"/>
      <c r="CH34" s="60"/>
      <c r="CI34" s="60"/>
      <c r="CJ34" s="60"/>
    </row>
    <row r="35" spans="1:88" s="47" customFormat="1" ht="13.5">
      <c r="A35" s="46">
        <v>20</v>
      </c>
      <c r="B35" s="7">
        <f>'STQ-77'!B34</f>
        <v>0</v>
      </c>
      <c r="C35"/>
      <c r="D35" s="92" t="s">
        <v>31</v>
      </c>
      <c r="E35" s="92"/>
      <c r="F35" s="93" t="s">
        <v>67</v>
      </c>
      <c r="G35" s="92"/>
      <c r="H35" s="92"/>
      <c r="I35" s="91" t="e">
        <f>IF(F7&gt;18,"High",IF(F7&lt;14,"Low",""))</f>
        <v>#VALUE!</v>
      </c>
      <c r="L35" s="89" t="e">
        <f>F7</f>
        <v>#VALUE!</v>
      </c>
      <c r="M35"/>
      <c r="N35" s="95" t="e">
        <f>IF(L35=MAX(L32:L43),F35," ")</f>
        <v>#VALUE!</v>
      </c>
      <c r="O35"/>
      <c r="P35"/>
      <c r="Q35" s="68"/>
      <c r="R35" s="85"/>
      <c r="S35" s="85"/>
      <c r="T35" s="62"/>
      <c r="U35" s="85"/>
      <c r="V35" s="85"/>
      <c r="W35" s="62"/>
      <c r="X35" s="62"/>
      <c r="Y35" s="62"/>
      <c r="Z35" s="85"/>
      <c r="AA35" s="167"/>
      <c r="AB35" s="171"/>
      <c r="AC35" s="62"/>
      <c r="AD35" s="85"/>
      <c r="AE35" s="85"/>
      <c r="AF35" s="62"/>
      <c r="AG35" s="62"/>
      <c r="AH35" s="62"/>
      <c r="AZ35" s="78"/>
      <c r="BA35" s="59"/>
      <c r="BB35" s="59"/>
      <c r="BC35" s="59">
        <f>S35</f>
        <v>0</v>
      </c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68"/>
      <c r="BW35" s="68"/>
      <c r="BX35" s="62"/>
      <c r="BY35" s="68"/>
      <c r="BZ35" s="68"/>
      <c r="CA35" s="68"/>
      <c r="CB35" s="68"/>
      <c r="CC35" s="68"/>
      <c r="CD35" s="68"/>
      <c r="CE35" s="79"/>
      <c r="CG35" s="60"/>
      <c r="CH35" s="60"/>
      <c r="CI35" s="60"/>
      <c r="CJ35" s="60"/>
    </row>
    <row r="36" spans="1:88" s="47" customFormat="1" ht="13.5">
      <c r="A36" s="46">
        <v>21</v>
      </c>
      <c r="B36" s="7">
        <f>'STQ-77'!B35</f>
        <v>0</v>
      </c>
      <c r="C36"/>
      <c r="D36" s="92" t="s">
        <v>32</v>
      </c>
      <c r="E36" s="92"/>
      <c r="F36" s="93" t="s">
        <v>68</v>
      </c>
      <c r="G36" s="92"/>
      <c r="H36" s="92"/>
      <c r="I36" s="91" t="e">
        <f>IF(G7&gt;18,"High",IF(G7&lt;14,"Low",""))</f>
        <v>#VALUE!</v>
      </c>
      <c r="J36"/>
      <c r="L36" s="89" t="e">
        <f>G7</f>
        <v>#VALUE!</v>
      </c>
      <c r="M36"/>
      <c r="N36" s="95" t="e">
        <f>IF(L36=MAX(L32:L43),F36," ")</f>
        <v>#VALUE!</v>
      </c>
      <c r="O36"/>
      <c r="P36"/>
      <c r="Q36" s="68"/>
      <c r="R36" s="85"/>
      <c r="S36" s="85"/>
      <c r="T36" s="62"/>
      <c r="U36" s="85"/>
      <c r="V36" s="85"/>
      <c r="W36" s="62"/>
      <c r="X36" s="62"/>
      <c r="Y36" s="62"/>
      <c r="Z36" s="85"/>
      <c r="AA36" s="167"/>
      <c r="AB36" s="85"/>
      <c r="AC36" s="62"/>
      <c r="AD36" s="85"/>
      <c r="AE36" s="85"/>
      <c r="AF36" s="62"/>
      <c r="AG36" s="62"/>
      <c r="AH36" s="62"/>
      <c r="AZ36" s="78">
        <f>S36</f>
        <v>0</v>
      </c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68"/>
      <c r="BW36" s="68"/>
      <c r="BX36" s="62"/>
      <c r="BY36" s="68"/>
      <c r="BZ36" s="68"/>
      <c r="CA36" s="68"/>
      <c r="CB36" s="68"/>
      <c r="CC36" s="68"/>
      <c r="CD36" s="68"/>
      <c r="CE36" s="79"/>
      <c r="CG36" s="60"/>
      <c r="CH36" s="60"/>
      <c r="CI36" s="60"/>
      <c r="CJ36" s="60"/>
    </row>
    <row r="37" spans="1:88" s="47" customFormat="1" ht="13.5">
      <c r="A37" s="46">
        <v>22</v>
      </c>
      <c r="B37" s="7">
        <f>'STQ-77'!B36</f>
        <v>0</v>
      </c>
      <c r="C37"/>
      <c r="D37" s="92" t="s">
        <v>33</v>
      </c>
      <c r="E37" s="92"/>
      <c r="F37" s="93" t="s">
        <v>69</v>
      </c>
      <c r="G37" s="92"/>
      <c r="H37" s="92"/>
      <c r="I37" s="91" t="e">
        <f>IF(H7&gt;18,"High",IF(H7&lt;14,"Low",""))</f>
        <v>#VALUE!</v>
      </c>
      <c r="J37"/>
      <c r="L37" s="89" t="e">
        <f>H7</f>
        <v>#VALUE!</v>
      </c>
      <c r="M37"/>
      <c r="N37" s="95" t="e">
        <f>IF(L37=MAX(L32:L43),F37," ")</f>
        <v>#VALUE!</v>
      </c>
      <c r="O37"/>
      <c r="P37"/>
      <c r="Q37" s="68"/>
      <c r="R37" s="85"/>
      <c r="S37" s="85"/>
      <c r="T37" s="62"/>
      <c r="U37" s="85"/>
      <c r="V37" s="85"/>
      <c r="W37" s="62"/>
      <c r="X37" s="62"/>
      <c r="Y37" s="62"/>
      <c r="Z37" s="85"/>
      <c r="AA37" s="167"/>
      <c r="AB37" s="85"/>
      <c r="AC37" s="62"/>
      <c r="AD37" s="85"/>
      <c r="AE37" s="85"/>
      <c r="AF37" s="62"/>
      <c r="AG37" s="62"/>
      <c r="AH37" s="62"/>
      <c r="AZ37" s="78"/>
      <c r="BA37" s="59">
        <f>S37</f>
        <v>0</v>
      </c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68"/>
      <c r="BW37" s="68"/>
      <c r="BX37" s="62"/>
      <c r="BY37" s="68"/>
      <c r="BZ37" s="68"/>
      <c r="CA37" s="68"/>
      <c r="CB37" s="68"/>
      <c r="CC37" s="68"/>
      <c r="CD37" s="68"/>
      <c r="CE37" s="79"/>
      <c r="CG37" s="60"/>
      <c r="CH37" s="60"/>
      <c r="CI37" s="60"/>
      <c r="CJ37" s="60"/>
    </row>
    <row r="38" spans="1:88" s="47" customFormat="1" ht="13.5">
      <c r="A38" s="46">
        <v>23</v>
      </c>
      <c r="B38" s="7">
        <f>'STQ-77'!B37</f>
        <v>0</v>
      </c>
      <c r="C38"/>
      <c r="D38" s="92" t="s">
        <v>34</v>
      </c>
      <c r="E38" s="92"/>
      <c r="F38" s="93" t="s">
        <v>70</v>
      </c>
      <c r="G38" s="92"/>
      <c r="H38" s="92"/>
      <c r="I38" s="91" t="e">
        <f>IF(I7&gt;18,"High",IF(I7&lt;14,"Low",""))</f>
        <v>#VALUE!</v>
      </c>
      <c r="J38"/>
      <c r="L38" s="89" t="e">
        <f>I7</f>
        <v>#VALUE!</v>
      </c>
      <c r="M38"/>
      <c r="N38" s="95" t="e">
        <f>IF(L38=MAX(L32:L43),F38," ")</f>
        <v>#VALUE!</v>
      </c>
      <c r="O38"/>
      <c r="P38"/>
      <c r="Q38" s="68"/>
      <c r="R38" s="85"/>
      <c r="S38" s="85"/>
      <c r="T38" s="62"/>
      <c r="U38" s="85"/>
      <c r="V38" s="85"/>
      <c r="W38" s="62"/>
      <c r="X38" s="62"/>
      <c r="Y38" s="62"/>
      <c r="Z38" s="85"/>
      <c r="AA38" s="167"/>
      <c r="AB38" s="85"/>
      <c r="AC38" s="62"/>
      <c r="AD38" s="62"/>
      <c r="AE38" s="62"/>
      <c r="AF38" s="62"/>
      <c r="AG38" s="62"/>
      <c r="AH38" s="62"/>
      <c r="AZ38" s="78"/>
      <c r="BA38" s="59"/>
      <c r="BB38" s="59"/>
      <c r="BC38" s="59">
        <f>S38</f>
        <v>0</v>
      </c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68"/>
      <c r="BW38" s="68"/>
      <c r="BX38" s="62"/>
      <c r="BY38" s="68"/>
      <c r="BZ38" s="68"/>
      <c r="CA38" s="68"/>
      <c r="CB38" s="68"/>
      <c r="CC38" s="68"/>
      <c r="CD38" s="68"/>
      <c r="CE38" s="79"/>
      <c r="CG38" s="60"/>
      <c r="CH38" s="60"/>
      <c r="CI38" s="60"/>
      <c r="CJ38" s="60"/>
    </row>
    <row r="39" spans="1:88" s="47" customFormat="1" ht="13.5">
      <c r="A39" s="46">
        <v>24</v>
      </c>
      <c r="B39" s="7">
        <f>'STQ-77'!B38</f>
        <v>0</v>
      </c>
      <c r="C39"/>
      <c r="D39" s="92" t="s">
        <v>35</v>
      </c>
      <c r="E39" s="92"/>
      <c r="F39" s="93" t="s">
        <v>71</v>
      </c>
      <c r="G39" s="92"/>
      <c r="H39" s="92"/>
      <c r="I39" s="91" t="e">
        <f>IF(J7&gt;18,"High",IF(J7&lt;14,"Low",""))</f>
        <v>#VALUE!</v>
      </c>
      <c r="J39"/>
      <c r="L39" s="89" t="e">
        <f>J7</f>
        <v>#VALUE!</v>
      </c>
      <c r="M39"/>
      <c r="N39" s="95" t="e">
        <f>IF(L39=MAX(L32:L43),F39," ")</f>
        <v>#VALUE!</v>
      </c>
      <c r="O39"/>
      <c r="P39"/>
      <c r="Q39" s="68"/>
      <c r="R39" s="85"/>
      <c r="S39" s="85"/>
      <c r="T39" s="62"/>
      <c r="U39" s="85"/>
      <c r="V39" s="85"/>
      <c r="W39" s="62"/>
      <c r="X39" s="62"/>
      <c r="Y39" s="62"/>
      <c r="Z39" s="62"/>
      <c r="AA39" s="167"/>
      <c r="AB39" s="62"/>
      <c r="AC39" s="62"/>
      <c r="AD39" s="85"/>
      <c r="AE39" s="85"/>
      <c r="AF39" s="62"/>
      <c r="AG39" s="62"/>
      <c r="AH39" s="62"/>
      <c r="AZ39" s="78"/>
      <c r="BA39" s="59"/>
      <c r="BB39" s="59"/>
      <c r="BC39" s="59">
        <f>S39</f>
        <v>0</v>
      </c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68"/>
      <c r="BW39" s="68"/>
      <c r="BX39" s="62"/>
      <c r="BY39" s="68"/>
      <c r="BZ39" s="68"/>
      <c r="CA39" s="68"/>
      <c r="CB39" s="68"/>
      <c r="CC39" s="68"/>
      <c r="CD39" s="68"/>
      <c r="CE39" s="79"/>
      <c r="CG39" s="60"/>
      <c r="CH39" s="60"/>
      <c r="CI39" s="60"/>
      <c r="CJ39" s="60"/>
    </row>
    <row r="40" spans="1:88" s="47" customFormat="1" ht="13.5">
      <c r="A40" s="46">
        <v>25</v>
      </c>
      <c r="B40" s="7">
        <f>'STQ-77'!B39</f>
        <v>0</v>
      </c>
      <c r="C40"/>
      <c r="D40" s="92" t="s">
        <v>36</v>
      </c>
      <c r="E40" s="92"/>
      <c r="F40" s="93" t="s">
        <v>72</v>
      </c>
      <c r="G40" s="92"/>
      <c r="H40" s="92"/>
      <c r="I40" s="91" t="e">
        <f>IF(K7&gt;18,"High",IF(K7&lt;14,"Low",""))</f>
        <v>#VALUE!</v>
      </c>
      <c r="J40"/>
      <c r="L40" s="89" t="e">
        <f>K7</f>
        <v>#VALUE!</v>
      </c>
      <c r="M40"/>
      <c r="N40" s="95" t="e">
        <f>IF(L40=MAX(L32:L43),F40," ")</f>
        <v>#VALUE!</v>
      </c>
      <c r="O40"/>
      <c r="P40"/>
      <c r="Q40" s="68"/>
      <c r="R40" s="85"/>
      <c r="S40" s="85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85"/>
      <c r="AE40" s="85"/>
      <c r="AF40" s="62"/>
      <c r="AG40" s="62"/>
      <c r="AH40" s="62"/>
      <c r="AZ40" s="78"/>
      <c r="BA40" s="59"/>
      <c r="BB40" s="59"/>
      <c r="BC40" s="59">
        <f>S40</f>
        <v>0</v>
      </c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68"/>
      <c r="BW40" s="68"/>
      <c r="BX40" s="62"/>
      <c r="BY40" s="68"/>
      <c r="BZ40" s="68"/>
      <c r="CA40" s="68"/>
      <c r="CB40" s="68"/>
      <c r="CC40" s="68"/>
      <c r="CD40" s="68"/>
      <c r="CE40" s="79"/>
      <c r="CG40" s="60"/>
      <c r="CH40" s="60"/>
      <c r="CI40" s="60"/>
      <c r="CJ40" s="60"/>
    </row>
    <row r="41" spans="1:88" s="47" customFormat="1" ht="13.5">
      <c r="A41" s="46">
        <v>26</v>
      </c>
      <c r="B41" s="7">
        <f>'STQ-77'!B40</f>
        <v>0</v>
      </c>
      <c r="C41"/>
      <c r="D41" s="92" t="s">
        <v>37</v>
      </c>
      <c r="E41" s="92"/>
      <c r="F41" s="93" t="s">
        <v>73</v>
      </c>
      <c r="G41" s="92"/>
      <c r="H41" s="92"/>
      <c r="I41" s="91" t="e">
        <f>IF(L7&gt;18,"High",IF(L7&lt;14,"Low",""))</f>
        <v>#VALUE!</v>
      </c>
      <c r="J41"/>
      <c r="L41" s="89" t="e">
        <f>L7</f>
        <v>#VALUE!</v>
      </c>
      <c r="M41"/>
      <c r="N41" s="95" t="e">
        <f>IF(L41=MAX(L32:L43),F41," ")</f>
        <v>#VALUE!</v>
      </c>
      <c r="O41"/>
      <c r="P41"/>
      <c r="Q41" s="68"/>
      <c r="R41" s="85"/>
      <c r="S41" s="85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Z41" s="78"/>
      <c r="BA41" s="59"/>
      <c r="BB41" s="59"/>
      <c r="BC41" s="59">
        <f>S41</f>
        <v>0</v>
      </c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68"/>
      <c r="BW41" s="68"/>
      <c r="BX41" s="62"/>
      <c r="BY41" s="68"/>
      <c r="BZ41" s="68"/>
      <c r="CA41" s="68"/>
      <c r="CB41" s="68"/>
      <c r="CC41" s="68"/>
      <c r="CD41" s="68"/>
      <c r="CE41" s="79"/>
      <c r="CG41" s="60"/>
      <c r="CH41" s="60"/>
      <c r="CI41" s="60"/>
      <c r="CJ41" s="60"/>
    </row>
    <row r="42" spans="1:88" s="47" customFormat="1" ht="13.5">
      <c r="A42" s="46">
        <v>27</v>
      </c>
      <c r="B42" s="7">
        <f>'STQ-77'!B41</f>
        <v>0</v>
      </c>
      <c r="C42"/>
      <c r="D42" s="92" t="s">
        <v>38</v>
      </c>
      <c r="E42" s="92"/>
      <c r="F42" s="93" t="s">
        <v>74</v>
      </c>
      <c r="G42" s="92"/>
      <c r="H42" s="92"/>
      <c r="I42" s="91" t="str">
        <f>IF(M7&gt;18,"High",IF(M7&lt;14,"Low",""))</f>
        <v>Low</v>
      </c>
      <c r="J42"/>
      <c r="L42" s="89">
        <f>M7</f>
        <v>0</v>
      </c>
      <c r="M42"/>
      <c r="N42" s="95" t="e">
        <f>IF(L42=MAX(L32:L43),F42," ")</f>
        <v>#VALUE!</v>
      </c>
      <c r="O42"/>
      <c r="P42"/>
      <c r="Q42" s="68"/>
      <c r="R42" s="85"/>
      <c r="S42" s="85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85"/>
      <c r="AE42" s="85"/>
      <c r="AF42" s="62"/>
      <c r="AG42" s="62"/>
      <c r="AH42" s="62"/>
      <c r="AZ42" s="78"/>
      <c r="BA42" s="59"/>
      <c r="BB42" s="59"/>
      <c r="BC42" s="59"/>
      <c r="BD42" s="59">
        <f>S42</f>
        <v>0</v>
      </c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68"/>
      <c r="BW42" s="68"/>
      <c r="BX42" s="62"/>
      <c r="BY42" s="68"/>
      <c r="BZ42" s="68"/>
      <c r="CA42" s="68"/>
      <c r="CB42" s="68"/>
      <c r="CC42" s="68"/>
      <c r="CD42" s="68"/>
      <c r="CE42" s="79"/>
      <c r="CG42" s="60"/>
      <c r="CH42" s="60"/>
      <c r="CI42" s="60"/>
      <c r="CJ42" s="60"/>
    </row>
    <row r="43" spans="1:88" s="47" customFormat="1" ht="13.5">
      <c r="A43" s="46">
        <v>28</v>
      </c>
      <c r="B43" s="7">
        <f>'STQ-77'!B42</f>
        <v>0</v>
      </c>
      <c r="C43"/>
      <c r="D43" s="92" t="s">
        <v>39</v>
      </c>
      <c r="E43" s="92"/>
      <c r="F43" s="93" t="s">
        <v>75</v>
      </c>
      <c r="G43" s="92"/>
      <c r="H43" s="92"/>
      <c r="I43" s="91" t="str">
        <f>IF(N7&gt;18,"High",IF(N7&lt;14,"Low",""))</f>
        <v>Low</v>
      </c>
      <c r="J43"/>
      <c r="L43" s="89">
        <f>N7</f>
        <v>0</v>
      </c>
      <c r="M43"/>
      <c r="N43" s="96" t="e">
        <f>IF(L43=MAX(L32:L43),F43," ")</f>
        <v>#VALUE!</v>
      </c>
      <c r="O43"/>
      <c r="P43"/>
      <c r="Q43" s="68"/>
      <c r="R43" s="85"/>
      <c r="S43" s="85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Z43" s="78"/>
      <c r="BA43" s="59"/>
      <c r="BB43" s="59">
        <f>S43</f>
        <v>0</v>
      </c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68"/>
      <c r="BW43" s="68"/>
      <c r="BX43" s="62"/>
      <c r="BY43" s="68"/>
      <c r="BZ43" s="68"/>
      <c r="CA43" s="68"/>
      <c r="CB43" s="68"/>
      <c r="CC43" s="68"/>
      <c r="CD43" s="68"/>
      <c r="CE43" s="79"/>
      <c r="CG43" s="60"/>
      <c r="CH43" s="60"/>
      <c r="CI43" s="60"/>
      <c r="CJ43" s="60"/>
    </row>
    <row r="44" spans="1:88" s="47" customFormat="1" ht="13.5">
      <c r="A44" s="46">
        <v>29</v>
      </c>
      <c r="B44" s="7">
        <f>'STQ-77'!B43</f>
        <v>0</v>
      </c>
      <c r="C44"/>
      <c r="D44" s="92" t="s">
        <v>40</v>
      </c>
      <c r="E44" s="92"/>
      <c r="F44" s="92" t="s">
        <v>76</v>
      </c>
      <c r="G44" s="92"/>
      <c r="H44" s="92"/>
      <c r="I44" s="97" t="e">
        <f>(IF(O7&lt;15,"Valid",IF(O7&gt;20,"Check value","May not be valid")))</f>
        <v>#VALUE!</v>
      </c>
      <c r="K44" s="98" t="s">
        <v>77</v>
      </c>
      <c r="M44"/>
      <c r="N44"/>
      <c r="O44"/>
      <c r="P44"/>
      <c r="Q44" s="68"/>
      <c r="R44" s="85"/>
      <c r="S44" s="85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85"/>
      <c r="AE44" s="62"/>
      <c r="AF44" s="62"/>
      <c r="AG44" s="62"/>
      <c r="AH44" s="62"/>
      <c r="AZ44" s="78"/>
      <c r="BA44" s="59"/>
      <c r="BB44" s="59"/>
      <c r="BC44" s="59"/>
      <c r="BD44" s="59"/>
      <c r="BE44" s="59"/>
      <c r="BF44" s="59"/>
      <c r="BG44" s="59"/>
      <c r="BH44" s="59">
        <f>S44</f>
        <v>0</v>
      </c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68"/>
      <c r="BW44" s="68"/>
      <c r="BX44" s="62"/>
      <c r="BY44" s="68"/>
      <c r="BZ44" s="68"/>
      <c r="CA44" s="68"/>
      <c r="CB44" s="68"/>
      <c r="CC44" s="68"/>
      <c r="CD44" s="68"/>
      <c r="CE44" s="79"/>
      <c r="CG44" s="60"/>
      <c r="CH44" s="60"/>
      <c r="CI44" s="60"/>
      <c r="CJ44" s="60"/>
    </row>
    <row r="45" spans="1:88" s="47" customFormat="1" ht="13.5">
      <c r="A45" s="46">
        <v>30</v>
      </c>
      <c r="B45" s="7">
        <f>'STQ-77'!B44</f>
        <v>0</v>
      </c>
      <c r="C45"/>
      <c r="F45" s="48"/>
      <c r="L45"/>
      <c r="M45"/>
      <c r="N45"/>
      <c r="O45"/>
      <c r="P45"/>
      <c r="Q45" s="68"/>
      <c r="R45" s="85"/>
      <c r="S45" s="85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85"/>
      <c r="AE45" s="62"/>
      <c r="AF45" s="62"/>
      <c r="AG45" s="62"/>
      <c r="AH45" s="62"/>
      <c r="AZ45" s="78"/>
      <c r="BA45" s="59"/>
      <c r="BB45" s="59">
        <f>S45</f>
        <v>0</v>
      </c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68"/>
      <c r="BW45" s="68"/>
      <c r="BX45" s="62"/>
      <c r="BY45" s="68"/>
      <c r="BZ45" s="68"/>
      <c r="CA45" s="68"/>
      <c r="CB45" s="68"/>
      <c r="CC45" s="68"/>
      <c r="CD45" s="68"/>
      <c r="CE45" s="79"/>
      <c r="CG45" s="60"/>
      <c r="CH45" s="60"/>
      <c r="CI45" s="60"/>
      <c r="CJ45" s="60"/>
    </row>
    <row r="46" spans="1:88" s="47" customFormat="1" ht="13.5">
      <c r="A46" s="46">
        <v>31</v>
      </c>
      <c r="B46" s="7">
        <f>'STQ-77'!B45</f>
        <v>0</v>
      </c>
      <c r="D46"/>
      <c r="E46"/>
      <c r="F46" s="99"/>
      <c r="K46" s="98"/>
      <c r="L46"/>
      <c r="N46"/>
      <c r="O46"/>
      <c r="P46"/>
      <c r="Q46" s="68"/>
      <c r="R46" s="85"/>
      <c r="S46" s="85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85"/>
      <c r="AE46" s="62"/>
      <c r="AF46" s="62"/>
      <c r="AG46" s="62"/>
      <c r="AH46" s="62"/>
      <c r="AZ46" s="78"/>
      <c r="BA46" s="59"/>
      <c r="BB46" s="59">
        <f>S46</f>
        <v>0</v>
      </c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68"/>
      <c r="BW46" s="68"/>
      <c r="BX46" s="62"/>
      <c r="BY46" s="68"/>
      <c r="BZ46" s="68"/>
      <c r="CA46" s="68"/>
      <c r="CB46" s="68"/>
      <c r="CC46" s="68"/>
      <c r="CD46" s="68"/>
      <c r="CE46" s="79"/>
      <c r="CG46" s="60"/>
      <c r="CH46" s="60"/>
      <c r="CI46" s="60"/>
      <c r="CJ46" s="60"/>
    </row>
    <row r="47" spans="1:88" s="47" customFormat="1" ht="13.5">
      <c r="A47" s="46">
        <v>32</v>
      </c>
      <c r="B47" s="7">
        <f>'STQ-77'!B46</f>
        <v>0</v>
      </c>
      <c r="D47"/>
      <c r="E47"/>
      <c r="F47" s="48"/>
      <c r="K47" s="98"/>
      <c r="L47"/>
      <c r="N47"/>
      <c r="O47"/>
      <c r="P47"/>
      <c r="Q47" s="68"/>
      <c r="R47" s="85"/>
      <c r="S47" s="85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85"/>
      <c r="AE47" s="62"/>
      <c r="AF47" s="62"/>
      <c r="AG47" s="62"/>
      <c r="AH47" s="62"/>
      <c r="AZ47" s="78"/>
      <c r="BA47" s="59">
        <f>S47</f>
        <v>0</v>
      </c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68"/>
      <c r="BW47" s="68"/>
      <c r="BX47" s="62"/>
      <c r="BY47" s="68"/>
      <c r="BZ47" s="68"/>
      <c r="CA47" s="68"/>
      <c r="CB47" s="68"/>
      <c r="CC47" s="68"/>
      <c r="CD47" s="68"/>
      <c r="CE47" s="79"/>
      <c r="CG47" s="60"/>
      <c r="CH47" s="60"/>
      <c r="CI47" s="60"/>
      <c r="CJ47" s="60"/>
    </row>
    <row r="48" spans="1:88" s="47" customFormat="1" ht="13.5">
      <c r="A48" s="46">
        <v>33</v>
      </c>
      <c r="B48" s="7">
        <f>'STQ-77'!B47</f>
        <v>0</v>
      </c>
      <c r="D48"/>
      <c r="E48"/>
      <c r="F48" s="48"/>
      <c r="K48" s="98"/>
      <c r="L48"/>
      <c r="N48"/>
      <c r="O48"/>
      <c r="P48"/>
      <c r="Q48" s="68"/>
      <c r="R48" s="85"/>
      <c r="S48" s="85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Z48" s="78"/>
      <c r="BA48" s="59"/>
      <c r="BB48" s="59"/>
      <c r="BC48" s="59"/>
      <c r="BD48" s="59">
        <f>S48</f>
        <v>0</v>
      </c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68"/>
      <c r="BW48" s="68"/>
      <c r="BX48" s="62"/>
      <c r="BY48" s="68"/>
      <c r="BZ48" s="68"/>
      <c r="CA48" s="68"/>
      <c r="CB48" s="68"/>
      <c r="CC48" s="68"/>
      <c r="CD48" s="68"/>
      <c r="CE48" s="79"/>
      <c r="CG48" s="60"/>
      <c r="CH48" s="60"/>
      <c r="CI48" s="60"/>
      <c r="CJ48" s="60"/>
    </row>
    <row r="49" spans="1:88" s="47" customFormat="1" ht="13.5">
      <c r="A49" s="46">
        <v>34</v>
      </c>
      <c r="B49" s="7">
        <f>'STQ-77'!B48</f>
        <v>0</v>
      </c>
      <c r="D49"/>
      <c r="E49"/>
      <c r="F49" s="48"/>
      <c r="K49" s="98"/>
      <c r="L49"/>
      <c r="N49"/>
      <c r="O49"/>
      <c r="P49"/>
      <c r="Q49" s="68"/>
      <c r="R49" s="85"/>
      <c r="S49" s="85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Z49" s="78">
        <f>S49</f>
        <v>0</v>
      </c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2"/>
      <c r="BL49" s="59"/>
      <c r="BM49" s="62"/>
      <c r="BN49" s="59" t="s">
        <v>41</v>
      </c>
      <c r="BO49" s="59" t="s">
        <v>42</v>
      </c>
      <c r="BP49" s="59" t="s">
        <v>43</v>
      </c>
      <c r="BQ49" s="59" t="s">
        <v>44</v>
      </c>
      <c r="BR49" s="59" t="s">
        <v>45</v>
      </c>
      <c r="BS49" s="59" t="s">
        <v>46</v>
      </c>
      <c r="BT49" s="59" t="s">
        <v>47</v>
      </c>
      <c r="BU49" s="59" t="s">
        <v>48</v>
      </c>
      <c r="BV49" s="59" t="s">
        <v>49</v>
      </c>
      <c r="BW49" s="59" t="s">
        <v>50</v>
      </c>
      <c r="BX49" s="59" t="s">
        <v>78</v>
      </c>
      <c r="BY49" s="68" t="s">
        <v>79</v>
      </c>
      <c r="BZ49" s="68"/>
      <c r="CA49" s="68"/>
      <c r="CB49" s="68"/>
      <c r="CC49" s="68"/>
      <c r="CD49" s="68"/>
      <c r="CE49" s="68"/>
      <c r="CG49" s="60"/>
      <c r="CH49" s="60"/>
      <c r="CI49" s="60"/>
      <c r="CJ49" s="60"/>
    </row>
    <row r="50" spans="1:88" s="47" customFormat="1" ht="13.5">
      <c r="A50" s="46">
        <v>35</v>
      </c>
      <c r="B50" s="7">
        <f>'STQ-77'!B49</f>
        <v>0</v>
      </c>
      <c r="D50"/>
      <c r="E50"/>
      <c r="F50" s="48"/>
      <c r="K50" s="98"/>
      <c r="L50"/>
      <c r="N50"/>
      <c r="O50"/>
      <c r="P50"/>
      <c r="Q50" s="68"/>
      <c r="R50" s="85"/>
      <c r="S50" s="85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Z50" s="78"/>
      <c r="BA50" s="59"/>
      <c r="BB50" s="59">
        <f>S50</f>
        <v>0</v>
      </c>
      <c r="BC50" s="59"/>
      <c r="BD50" s="59"/>
      <c r="BE50" s="59"/>
      <c r="BF50" s="59"/>
      <c r="BG50" s="59"/>
      <c r="BH50" s="59"/>
      <c r="BI50" s="59"/>
      <c r="BJ50" s="59"/>
      <c r="BK50" s="62"/>
      <c r="BL50" s="59"/>
      <c r="BM50" s="62"/>
      <c r="BN50" s="59" t="s">
        <v>80</v>
      </c>
      <c r="BO50" s="59" t="s">
        <v>54</v>
      </c>
      <c r="BP50" s="59" t="s">
        <v>55</v>
      </c>
      <c r="BQ50" s="59" t="s">
        <v>56</v>
      </c>
      <c r="BR50" s="59" t="s">
        <v>57</v>
      </c>
      <c r="BS50" s="59" t="s">
        <v>58</v>
      </c>
      <c r="BT50" s="59" t="s">
        <v>59</v>
      </c>
      <c r="BU50" s="59" t="s">
        <v>60</v>
      </c>
      <c r="BV50" s="59" t="s">
        <v>61</v>
      </c>
      <c r="BW50" s="59" t="s">
        <v>81</v>
      </c>
      <c r="BX50" s="81" t="s">
        <v>82</v>
      </c>
      <c r="BY50" s="68" t="s">
        <v>83</v>
      </c>
      <c r="BZ50" s="68"/>
      <c r="CA50" s="81"/>
      <c r="CB50" s="62"/>
      <c r="CC50" s="81"/>
      <c r="CD50" s="81"/>
      <c r="CE50" s="81"/>
      <c r="CG50" s="60"/>
      <c r="CH50" s="60"/>
      <c r="CI50" s="60"/>
      <c r="CJ50" s="60"/>
    </row>
    <row r="51" spans="1:88" s="47" customFormat="1" ht="13.5">
      <c r="A51" s="46">
        <v>36</v>
      </c>
      <c r="B51" s="7">
        <f>'STQ-77'!B50</f>
        <v>0</v>
      </c>
      <c r="D51"/>
      <c r="E51"/>
      <c r="F51" s="48"/>
      <c r="K51" s="98"/>
      <c r="L51"/>
      <c r="N51"/>
      <c r="O51"/>
      <c r="P51"/>
      <c r="Q51" s="68"/>
      <c r="R51" s="85"/>
      <c r="S51" s="85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Z51" s="78">
        <f>S51</f>
        <v>0</v>
      </c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2"/>
      <c r="BL51" s="85"/>
      <c r="BM51" s="100" t="s">
        <v>84</v>
      </c>
      <c r="BN51" s="83">
        <f aca="true" t="shared" si="1" ref="BN51:BV51">SUM(AZ10:AZ99)</f>
        <v>0</v>
      </c>
      <c r="BO51" s="83">
        <f t="shared" si="1"/>
        <v>0</v>
      </c>
      <c r="BP51" s="83">
        <f t="shared" si="1"/>
        <v>0</v>
      </c>
      <c r="BQ51" s="83">
        <f t="shared" si="1"/>
        <v>0</v>
      </c>
      <c r="BR51" s="83">
        <f t="shared" si="1"/>
        <v>0</v>
      </c>
      <c r="BS51" s="83">
        <f t="shared" si="1"/>
        <v>0</v>
      </c>
      <c r="BT51" s="83">
        <f t="shared" si="1"/>
        <v>0</v>
      </c>
      <c r="BU51" s="83">
        <f t="shared" si="1"/>
        <v>0</v>
      </c>
      <c r="BV51" s="83">
        <f t="shared" si="1"/>
        <v>0</v>
      </c>
      <c r="BW51" s="83">
        <f>SUM(S10:S99)</f>
        <v>0</v>
      </c>
      <c r="BX51" s="85"/>
      <c r="BY51" s="85"/>
      <c r="BZ51" s="85"/>
      <c r="CA51" s="81"/>
      <c r="CB51" s="62"/>
      <c r="CC51" s="81"/>
      <c r="CD51" s="81"/>
      <c r="CE51" s="81"/>
      <c r="CG51" s="60"/>
      <c r="CH51" s="60"/>
      <c r="CI51" s="60"/>
      <c r="CJ51" s="60"/>
    </row>
    <row r="52" spans="1:88" s="47" customFormat="1" ht="13.5">
      <c r="A52" s="46">
        <v>37</v>
      </c>
      <c r="B52" s="7">
        <f>'STQ-77'!B51</f>
        <v>0</v>
      </c>
      <c r="D52"/>
      <c r="E52"/>
      <c r="F52" s="48"/>
      <c r="K52" s="98"/>
      <c r="L52"/>
      <c r="N52"/>
      <c r="O52"/>
      <c r="P52"/>
      <c r="Q52" s="68"/>
      <c r="R52" s="85"/>
      <c r="S52" s="85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Z52" s="78"/>
      <c r="BA52" s="59"/>
      <c r="BB52" s="59"/>
      <c r="BC52" s="59"/>
      <c r="BD52" s="59"/>
      <c r="BE52" s="59"/>
      <c r="BF52" s="59"/>
      <c r="BG52" s="59">
        <f>S52</f>
        <v>0</v>
      </c>
      <c r="BH52" s="59"/>
      <c r="BI52" s="59"/>
      <c r="BJ52" s="59"/>
      <c r="BK52" s="62"/>
      <c r="BL52" s="101"/>
      <c r="BM52" s="102" t="s">
        <v>85</v>
      </c>
      <c r="BN52" s="103">
        <f>50+10*(BN55-BN56)/BN57</f>
        <v>44.285714285714285</v>
      </c>
      <c r="BO52" s="103">
        <f aca="true" t="shared" si="2" ref="BO52:BW52">50+10*(BO55-BO56)/BO57</f>
        <v>31.391941391941394</v>
      </c>
      <c r="BP52" s="103">
        <f t="shared" si="2"/>
        <v>32.028985507246375</v>
      </c>
      <c r="BQ52" s="103">
        <f t="shared" si="2"/>
        <v>27.500000000000004</v>
      </c>
      <c r="BR52" s="103">
        <f t="shared" si="2"/>
        <v>32.65232974910394</v>
      </c>
      <c r="BS52" s="103">
        <f t="shared" si="2"/>
        <v>40.920245398773005</v>
      </c>
      <c r="BT52" s="103">
        <f t="shared" si="2"/>
        <v>45.056179775280896</v>
      </c>
      <c r="BU52" s="103">
        <f t="shared" si="2"/>
        <v>38.38709677419355</v>
      </c>
      <c r="BV52" s="103">
        <f t="shared" si="2"/>
        <v>40</v>
      </c>
      <c r="BW52" s="103">
        <f t="shared" si="2"/>
        <v>34.63667820069204</v>
      </c>
      <c r="BX52" s="85"/>
      <c r="BY52" s="85"/>
      <c r="BZ52" s="85"/>
      <c r="CA52" s="81"/>
      <c r="CB52" s="62"/>
      <c r="CC52" s="81"/>
      <c r="CD52" s="81"/>
      <c r="CE52" s="81"/>
      <c r="CG52" s="60"/>
      <c r="CH52" s="60"/>
      <c r="CI52" s="60"/>
      <c r="CJ52" s="60"/>
    </row>
    <row r="53" spans="1:88" s="47" customFormat="1" ht="13.5">
      <c r="A53" s="46">
        <v>38</v>
      </c>
      <c r="B53" s="7">
        <f>'STQ-77'!B52</f>
        <v>0</v>
      </c>
      <c r="D53" s="68"/>
      <c r="E53" s="68"/>
      <c r="F53" s="48"/>
      <c r="K53" s="98"/>
      <c r="L53" s="60"/>
      <c r="N53" s="60"/>
      <c r="O53" s="104"/>
      <c r="P53" s="105"/>
      <c r="Q53" s="68"/>
      <c r="R53" s="85"/>
      <c r="S53" s="85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Z53" s="78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62"/>
      <c r="BL53" s="106"/>
      <c r="BM53" s="107" t="s">
        <v>86</v>
      </c>
      <c r="BN53" s="108">
        <f aca="true" t="shared" si="3" ref="BN53:BW53">50+10*(BN55-BN61)/BN62</f>
        <v>40.46439628482972</v>
      </c>
      <c r="BO53" s="108">
        <f t="shared" si="3"/>
        <v>28.461538461538463</v>
      </c>
      <c r="BP53" s="108">
        <f t="shared" si="3"/>
        <v>29.849624060150376</v>
      </c>
      <c r="BQ53" s="108">
        <f t="shared" si="3"/>
        <v>10.792079207920793</v>
      </c>
      <c r="BR53" s="108">
        <f t="shared" si="3"/>
        <v>26.75889328063241</v>
      </c>
      <c r="BS53" s="108">
        <f t="shared" si="3"/>
        <v>37.194719471947195</v>
      </c>
      <c r="BT53" s="108">
        <f t="shared" si="3"/>
        <v>43.352769679300295</v>
      </c>
      <c r="BU53" s="108">
        <f t="shared" si="3"/>
        <v>35.39249146757679</v>
      </c>
      <c r="BV53" s="108">
        <f t="shared" si="3"/>
        <v>40.46439628482972</v>
      </c>
      <c r="BW53" s="108">
        <f t="shared" si="3"/>
        <v>30.520446096654272</v>
      </c>
      <c r="BX53" s="62"/>
      <c r="BY53" s="62"/>
      <c r="BZ53" s="62"/>
      <c r="CA53" s="62"/>
      <c r="CB53" s="109" t="s">
        <v>87</v>
      </c>
      <c r="CC53" s="62"/>
      <c r="CD53" s="62"/>
      <c r="CE53" s="81"/>
      <c r="CG53" s="60"/>
      <c r="CH53" s="60"/>
      <c r="CI53" s="60"/>
      <c r="CJ53" s="60"/>
    </row>
    <row r="54" spans="1:88" s="47" customFormat="1" ht="13.5">
      <c r="A54" s="46">
        <v>39</v>
      </c>
      <c r="B54" s="7">
        <f>'STQ-77'!B53</f>
        <v>0</v>
      </c>
      <c r="D54" s="68"/>
      <c r="E54" s="68"/>
      <c r="F54" s="48"/>
      <c r="K54" s="98"/>
      <c r="L54" s="60"/>
      <c r="N54" s="60"/>
      <c r="O54" s="68"/>
      <c r="P54" s="68"/>
      <c r="Q54" s="68"/>
      <c r="R54" s="85"/>
      <c r="S54" s="85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Z54" s="78"/>
      <c r="BA54" s="59">
        <f>S54</f>
        <v>0</v>
      </c>
      <c r="BB54" s="59"/>
      <c r="BC54" s="59"/>
      <c r="BD54" s="59"/>
      <c r="BE54" s="59"/>
      <c r="BF54" s="59"/>
      <c r="BG54" s="59"/>
      <c r="BH54" s="59"/>
      <c r="BI54" s="59"/>
      <c r="BJ54" s="59"/>
      <c r="BK54" s="62"/>
      <c r="BL54" s="85"/>
      <c r="BM54" s="110" t="s">
        <v>88</v>
      </c>
      <c r="BN54" s="59">
        <v>12</v>
      </c>
      <c r="BO54" s="59">
        <v>10</v>
      </c>
      <c r="BP54" s="59">
        <v>9</v>
      </c>
      <c r="BQ54" s="59">
        <v>13</v>
      </c>
      <c r="BR54" s="59">
        <v>10</v>
      </c>
      <c r="BS54" s="59">
        <v>6</v>
      </c>
      <c r="BT54" s="59">
        <v>7</v>
      </c>
      <c r="BU54" s="59">
        <v>6</v>
      </c>
      <c r="BV54" s="59">
        <v>10</v>
      </c>
      <c r="BW54" s="59">
        <v>90</v>
      </c>
      <c r="BX54" s="85" t="s">
        <v>89</v>
      </c>
      <c r="BY54" s="85"/>
      <c r="BZ54" s="85"/>
      <c r="CA54" s="62"/>
      <c r="CB54" s="81" t="s">
        <v>90</v>
      </c>
      <c r="CC54" s="62"/>
      <c r="CD54" s="81"/>
      <c r="CE54" s="62"/>
      <c r="CG54" s="60"/>
      <c r="CH54" s="60"/>
      <c r="CI54" s="60"/>
      <c r="CJ54" s="60"/>
    </row>
    <row r="55" spans="1:88" s="47" customFormat="1" ht="13.5">
      <c r="A55" s="46">
        <v>40</v>
      </c>
      <c r="B55" s="7">
        <f>'STQ-77'!B54</f>
        <v>0</v>
      </c>
      <c r="D55" s="68"/>
      <c r="E55" s="68"/>
      <c r="F55" s="48"/>
      <c r="K55" s="98"/>
      <c r="L55" s="60"/>
      <c r="N55" s="60"/>
      <c r="O55" s="68"/>
      <c r="P55" s="68"/>
      <c r="Q55" s="68"/>
      <c r="R55" s="85"/>
      <c r="S55" s="85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Z55" s="78"/>
      <c r="BA55" s="59">
        <f>S55</f>
        <v>0</v>
      </c>
      <c r="BB55" s="59"/>
      <c r="BC55" s="59"/>
      <c r="BD55" s="59"/>
      <c r="BE55" s="59"/>
      <c r="BF55" s="59"/>
      <c r="BG55" s="59"/>
      <c r="BH55" s="59"/>
      <c r="BI55" s="59"/>
      <c r="BJ55" s="59"/>
      <c r="BK55" s="62"/>
      <c r="BL55" s="62"/>
      <c r="BM55" s="59" t="s">
        <v>91</v>
      </c>
      <c r="BN55" s="111">
        <f aca="true" t="shared" si="4" ref="BN55:BW55">BN51/BN54</f>
        <v>0</v>
      </c>
      <c r="BO55" s="111">
        <f t="shared" si="4"/>
        <v>0</v>
      </c>
      <c r="BP55" s="111">
        <f t="shared" si="4"/>
        <v>0</v>
      </c>
      <c r="BQ55" s="111">
        <f t="shared" si="4"/>
        <v>0</v>
      </c>
      <c r="BR55" s="111">
        <f t="shared" si="4"/>
        <v>0</v>
      </c>
      <c r="BS55" s="111">
        <f t="shared" si="4"/>
        <v>0</v>
      </c>
      <c r="BT55" s="111">
        <f t="shared" si="4"/>
        <v>0</v>
      </c>
      <c r="BU55" s="111">
        <f t="shared" si="4"/>
        <v>0</v>
      </c>
      <c r="BV55" s="111">
        <f t="shared" si="4"/>
        <v>0</v>
      </c>
      <c r="BW55" s="111">
        <f t="shared" si="4"/>
        <v>0</v>
      </c>
      <c r="BX55" s="112">
        <v>6</v>
      </c>
      <c r="BY55" s="112">
        <v>6</v>
      </c>
      <c r="BZ55" s="85"/>
      <c r="CA55" s="62"/>
      <c r="CB55" s="62"/>
      <c r="CC55" s="62"/>
      <c r="CD55" s="62"/>
      <c r="CG55" s="60"/>
      <c r="CH55" s="60"/>
      <c r="CI55" s="60"/>
      <c r="CJ55" s="60"/>
    </row>
    <row r="56" spans="1:88" s="47" customFormat="1" ht="13.5">
      <c r="A56" s="46">
        <v>41</v>
      </c>
      <c r="B56" s="7">
        <f>'STQ-77'!B55</f>
        <v>0</v>
      </c>
      <c r="D56" s="68"/>
      <c r="E56" s="68"/>
      <c r="F56" s="48"/>
      <c r="K56" s="98"/>
      <c r="L56" s="60"/>
      <c r="N56" s="60"/>
      <c r="O56" s="68"/>
      <c r="P56" s="68"/>
      <c r="Q56" s="68"/>
      <c r="R56" s="85"/>
      <c r="S56" s="85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Z56" s="78"/>
      <c r="BA56" s="59"/>
      <c r="BB56" s="59"/>
      <c r="BC56" s="59"/>
      <c r="BD56" s="59"/>
      <c r="BE56" s="59"/>
      <c r="BF56" s="59">
        <f>S56</f>
        <v>0</v>
      </c>
      <c r="BG56" s="59"/>
      <c r="BH56" s="59"/>
      <c r="BI56" s="59"/>
      <c r="BJ56" s="59"/>
      <c r="BK56" s="62"/>
      <c r="BL56" s="62"/>
      <c r="BM56" s="101" t="s">
        <v>92</v>
      </c>
      <c r="BN56" s="103">
        <v>0.5</v>
      </c>
      <c r="BO56" s="103">
        <v>1.27</v>
      </c>
      <c r="BP56" s="103">
        <v>1.24</v>
      </c>
      <c r="BQ56" s="103">
        <v>1.44</v>
      </c>
      <c r="BR56" s="103">
        <v>1.21</v>
      </c>
      <c r="BS56" s="103">
        <v>0.74</v>
      </c>
      <c r="BT56" s="103">
        <v>0.44</v>
      </c>
      <c r="BU56" s="103">
        <v>0.9</v>
      </c>
      <c r="BV56" s="103">
        <v>0.8</v>
      </c>
      <c r="BW56" s="103">
        <v>1.11</v>
      </c>
      <c r="BX56" s="103">
        <v>1.98</v>
      </c>
      <c r="BY56" s="103">
        <v>0.5</v>
      </c>
      <c r="BZ56" s="113" t="s">
        <v>93</v>
      </c>
      <c r="CA56" s="81"/>
      <c r="CB56" s="81">
        <v>50</v>
      </c>
      <c r="CC56" s="81">
        <f>10*(BN55-BN61)</f>
        <v>-7.7</v>
      </c>
      <c r="CD56" s="114">
        <f>CC56/2</f>
        <v>-3.85</v>
      </c>
      <c r="CG56" s="60"/>
      <c r="CH56" s="60"/>
      <c r="CI56" s="60"/>
      <c r="CJ56" s="60"/>
    </row>
    <row r="57" spans="1:88" s="47" customFormat="1" ht="13.5">
      <c r="A57" s="46">
        <v>42</v>
      </c>
      <c r="B57" s="7">
        <f>'STQ-77'!B56</f>
        <v>0</v>
      </c>
      <c r="D57" s="68"/>
      <c r="E57" s="68"/>
      <c r="F57" s="48"/>
      <c r="K57" s="98"/>
      <c r="L57" s="60"/>
      <c r="N57" s="60"/>
      <c r="O57" s="68"/>
      <c r="P57" s="68"/>
      <c r="Q57" s="68"/>
      <c r="R57" s="85"/>
      <c r="S57" s="85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Z57" s="78">
        <f>S57</f>
        <v>0</v>
      </c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2"/>
      <c r="BL57" s="115">
        <v>70</v>
      </c>
      <c r="BM57" s="115" t="s">
        <v>94</v>
      </c>
      <c r="BN57" s="115">
        <v>0.875</v>
      </c>
      <c r="BO57" s="115">
        <v>0.6825</v>
      </c>
      <c r="BP57" s="115">
        <v>0.69</v>
      </c>
      <c r="BQ57" s="115">
        <v>0.64</v>
      </c>
      <c r="BR57" s="115">
        <v>0.6975</v>
      </c>
      <c r="BS57" s="115">
        <v>0.815</v>
      </c>
      <c r="BT57" s="115">
        <v>0.89</v>
      </c>
      <c r="BU57" s="115">
        <v>0.775</v>
      </c>
      <c r="BV57" s="115">
        <v>0.8</v>
      </c>
      <c r="BW57" s="115">
        <v>0.7225</v>
      </c>
      <c r="BX57" s="115">
        <v>1.005</v>
      </c>
      <c r="BY57" s="115">
        <v>1.375</v>
      </c>
      <c r="BZ57" s="62"/>
      <c r="CA57" s="81"/>
      <c r="CB57" s="81">
        <v>30</v>
      </c>
      <c r="CC57" s="81">
        <f>10*(BN55-BN61)/(30-50)</f>
        <v>0.385</v>
      </c>
      <c r="CD57" s="114">
        <f>CC57/2</f>
        <v>0.1925</v>
      </c>
      <c r="CE57" s="114"/>
      <c r="CG57" s="60"/>
      <c r="CH57" s="60"/>
      <c r="CI57" s="60"/>
      <c r="CJ57" s="60"/>
    </row>
    <row r="58" spans="1:88" s="47" customFormat="1" ht="13.5">
      <c r="A58" s="46">
        <v>43</v>
      </c>
      <c r="B58" s="7">
        <f>'STQ-77'!B57</f>
        <v>0</v>
      </c>
      <c r="D58" s="68"/>
      <c r="E58" s="68"/>
      <c r="F58" s="48"/>
      <c r="K58" s="98"/>
      <c r="L58" s="60"/>
      <c r="N58" s="60"/>
      <c r="O58" s="68"/>
      <c r="P58" s="68"/>
      <c r="Q58" s="68"/>
      <c r="R58" s="85"/>
      <c r="S58" s="85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Z58" s="78">
        <f>S58</f>
        <v>0</v>
      </c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62"/>
      <c r="BL58" s="85" t="s">
        <v>95</v>
      </c>
      <c r="BM58" s="115" t="s">
        <v>96</v>
      </c>
      <c r="BN58" s="115">
        <v>1.75</v>
      </c>
      <c r="BO58" s="115">
        <v>1.365</v>
      </c>
      <c r="BP58" s="115">
        <v>1.38</v>
      </c>
      <c r="BQ58" s="115">
        <v>1.28</v>
      </c>
      <c r="BR58" s="115">
        <v>1.395</v>
      </c>
      <c r="BS58" s="115">
        <v>1.63</v>
      </c>
      <c r="BT58" s="115">
        <v>1.78</v>
      </c>
      <c r="BU58" s="115">
        <v>1.55</v>
      </c>
      <c r="BV58" s="115">
        <v>1.6</v>
      </c>
      <c r="BW58" s="115">
        <v>1.445</v>
      </c>
      <c r="BX58" s="115">
        <v>2.01</v>
      </c>
      <c r="BY58" s="115">
        <v>2.75</v>
      </c>
      <c r="BZ58" s="62"/>
      <c r="CA58" s="81"/>
      <c r="CB58" s="81"/>
      <c r="CC58" s="81" t="s">
        <v>97</v>
      </c>
      <c r="CD58" s="81"/>
      <c r="CE58" s="62"/>
      <c r="CG58" s="60"/>
      <c r="CH58" s="60"/>
      <c r="CI58" s="60"/>
      <c r="CJ58" s="60"/>
    </row>
    <row r="59" spans="1:88" s="47" customFormat="1" ht="13.5">
      <c r="A59" s="46">
        <v>44</v>
      </c>
      <c r="B59" s="7">
        <f>'STQ-77'!B58</f>
        <v>0</v>
      </c>
      <c r="C59" s="68"/>
      <c r="D59" s="60"/>
      <c r="E59" s="60"/>
      <c r="F59" s="48"/>
      <c r="G59" s="60"/>
      <c r="H59" s="60"/>
      <c r="I59" s="60"/>
      <c r="J59" s="60"/>
      <c r="K59" s="60"/>
      <c r="L59" s="60"/>
      <c r="M59" s="60"/>
      <c r="N59" s="60"/>
      <c r="O59" s="68"/>
      <c r="P59" s="68"/>
      <c r="Q59" s="68"/>
      <c r="R59" s="85"/>
      <c r="S59" s="85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Z59" s="78"/>
      <c r="BA59" s="59"/>
      <c r="BB59" s="59"/>
      <c r="BC59" s="59"/>
      <c r="BD59" s="59"/>
      <c r="BE59" s="59"/>
      <c r="BF59" s="59">
        <f>S59</f>
        <v>0</v>
      </c>
      <c r="BG59" s="59"/>
      <c r="BH59" s="59"/>
      <c r="BI59" s="59"/>
      <c r="BJ59" s="59"/>
      <c r="BK59" s="62"/>
      <c r="BL59" s="85" t="s">
        <v>98</v>
      </c>
      <c r="BM59" s="116" t="s">
        <v>99</v>
      </c>
      <c r="BN59" s="113">
        <v>2.45</v>
      </c>
      <c r="BO59" s="113">
        <v>3.38</v>
      </c>
      <c r="BP59" s="113">
        <v>3.45</v>
      </c>
      <c r="BQ59" s="113">
        <v>3.45</v>
      </c>
      <c r="BR59" s="113">
        <v>3.28</v>
      </c>
      <c r="BS59" s="113">
        <v>3.32</v>
      </c>
      <c r="BT59" s="113">
        <v>2.65</v>
      </c>
      <c r="BU59" s="113">
        <v>3.25</v>
      </c>
      <c r="BV59" s="113">
        <v>2.35</v>
      </c>
      <c r="BW59" s="62"/>
      <c r="BX59" s="62"/>
      <c r="BY59" s="62"/>
      <c r="BZ59" s="113" t="s">
        <v>93</v>
      </c>
      <c r="CA59" s="62"/>
      <c r="CB59" s="62"/>
      <c r="CC59" s="62"/>
      <c r="CD59" s="62"/>
      <c r="CG59" s="60"/>
      <c r="CH59" s="60"/>
      <c r="CI59" s="60"/>
      <c r="CJ59" s="60"/>
    </row>
    <row r="60" spans="1:88" s="47" customFormat="1" ht="13.5">
      <c r="A60" s="46">
        <v>45</v>
      </c>
      <c r="B60" s="7">
        <f>'STQ-77'!B59</f>
        <v>0</v>
      </c>
      <c r="F60" s="48"/>
      <c r="Q60" s="68"/>
      <c r="R60" s="85"/>
      <c r="S60" s="85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Z60" s="78"/>
      <c r="BA60" s="59">
        <f>S60</f>
        <v>0</v>
      </c>
      <c r="BB60" s="59"/>
      <c r="BC60" s="59"/>
      <c r="BD60" s="59"/>
      <c r="BE60" s="59"/>
      <c r="BF60" s="59"/>
      <c r="BG60" s="59"/>
      <c r="BH60" s="59"/>
      <c r="BI60" s="59"/>
      <c r="BJ60" s="59"/>
      <c r="BK60" s="62"/>
      <c r="BL60" s="62"/>
      <c r="BM60" s="116" t="s">
        <v>100</v>
      </c>
      <c r="BN60" s="113">
        <v>0.06</v>
      </c>
      <c r="BO60" s="113">
        <v>0.17</v>
      </c>
      <c r="BP60" s="113">
        <v>0.17</v>
      </c>
      <c r="BQ60" s="113">
        <v>0.3</v>
      </c>
      <c r="BR60" s="113">
        <v>0.17</v>
      </c>
      <c r="BS60" s="113">
        <v>0.05</v>
      </c>
      <c r="BT60" s="113">
        <v>0.05</v>
      </c>
      <c r="BU60" s="113">
        <v>0.03</v>
      </c>
      <c r="BV60" s="113">
        <v>0.09</v>
      </c>
      <c r="BW60" s="62"/>
      <c r="BX60" s="62"/>
      <c r="BY60" s="62"/>
      <c r="BZ60" s="113" t="s">
        <v>93</v>
      </c>
      <c r="CA60" s="81"/>
      <c r="CB60" s="81">
        <v>70</v>
      </c>
      <c r="CC60" s="81">
        <f>10*(BN55-BN56)/(70-50)</f>
        <v>-0.25</v>
      </c>
      <c r="CD60" s="114">
        <f>CC60/2</f>
        <v>-0.125</v>
      </c>
      <c r="CG60" s="60"/>
      <c r="CH60" s="60"/>
      <c r="CI60" s="60"/>
      <c r="CJ60" s="60"/>
    </row>
    <row r="61" spans="1:88" s="47" customFormat="1" ht="13.5">
      <c r="A61" s="46">
        <v>46</v>
      </c>
      <c r="B61" s="7">
        <f>'STQ-77'!B60</f>
        <v>0</v>
      </c>
      <c r="F61" s="48"/>
      <c r="Q61" s="68"/>
      <c r="R61" s="85"/>
      <c r="S61" s="85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Z61" s="78">
        <f>S61</f>
        <v>0</v>
      </c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62"/>
      <c r="BL61" s="62"/>
      <c r="BM61" s="117" t="s">
        <v>101</v>
      </c>
      <c r="BN61" s="118">
        <v>0.77</v>
      </c>
      <c r="BO61" s="118">
        <v>1.4</v>
      </c>
      <c r="BP61" s="118">
        <v>1.34</v>
      </c>
      <c r="BQ61" s="118">
        <v>1.98</v>
      </c>
      <c r="BR61" s="118">
        <v>1.47</v>
      </c>
      <c r="BS61" s="118">
        <v>0.97</v>
      </c>
      <c r="BT61" s="118">
        <v>0.57</v>
      </c>
      <c r="BU61" s="118">
        <v>1.07</v>
      </c>
      <c r="BV61" s="118">
        <v>0.77</v>
      </c>
      <c r="BW61" s="108">
        <v>1.31</v>
      </c>
      <c r="BX61" s="118">
        <v>2.24</v>
      </c>
      <c r="BY61" s="108">
        <v>0.53</v>
      </c>
      <c r="BZ61" s="117" t="s">
        <v>102</v>
      </c>
      <c r="CA61" s="81"/>
      <c r="CB61" s="81">
        <v>50</v>
      </c>
      <c r="CC61" s="81">
        <f>10*(BN55-BN56)</f>
        <v>-5</v>
      </c>
      <c r="CD61" s="114">
        <f>CC61/2</f>
        <v>-2.5</v>
      </c>
      <c r="CG61" s="60"/>
      <c r="CH61" s="60"/>
      <c r="CI61" s="60"/>
      <c r="CJ61" s="60"/>
    </row>
    <row r="62" spans="1:88" s="47" customFormat="1" ht="13.5">
      <c r="A62" s="46">
        <v>47</v>
      </c>
      <c r="B62" s="7">
        <f>'STQ-77'!B61</f>
        <v>0</v>
      </c>
      <c r="F62" s="48"/>
      <c r="Q62" s="68"/>
      <c r="R62" s="85"/>
      <c r="S62" s="85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Z62" s="78">
        <f>S62</f>
        <v>0</v>
      </c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62"/>
      <c r="BL62" s="85" t="s">
        <v>95</v>
      </c>
      <c r="BM62" s="119" t="s">
        <v>103</v>
      </c>
      <c r="BN62" s="120">
        <v>0.8075</v>
      </c>
      <c r="BO62" s="120">
        <v>0.65</v>
      </c>
      <c r="BP62" s="120">
        <v>0.665</v>
      </c>
      <c r="BQ62" s="120">
        <v>0.505</v>
      </c>
      <c r="BR62" s="120">
        <v>0.6325</v>
      </c>
      <c r="BS62" s="120">
        <v>0.7575</v>
      </c>
      <c r="BT62" s="120">
        <v>0.8575</v>
      </c>
      <c r="BU62" s="120">
        <v>0.7325</v>
      </c>
      <c r="BV62" s="120">
        <v>0.8075</v>
      </c>
      <c r="BW62" s="120">
        <v>0.6725</v>
      </c>
      <c r="BX62" s="121">
        <v>0.94</v>
      </c>
      <c r="BY62" s="121">
        <v>1.3675</v>
      </c>
      <c r="BZ62" s="117" t="s">
        <v>102</v>
      </c>
      <c r="CA62" s="81"/>
      <c r="CB62" s="81">
        <v>30</v>
      </c>
      <c r="CC62" s="81">
        <f>10*(BN55-BN56)/(30-50)</f>
        <v>0.25</v>
      </c>
      <c r="CD62" s="114">
        <f>CC62/2</f>
        <v>0.125</v>
      </c>
      <c r="CE62" s="114"/>
      <c r="CG62" s="60"/>
      <c r="CH62" s="60"/>
      <c r="CI62" s="60"/>
      <c r="CJ62" s="60"/>
    </row>
    <row r="63" spans="1:88" s="47" customFormat="1" ht="13.5">
      <c r="A63" s="46">
        <v>48</v>
      </c>
      <c r="B63" s="7">
        <f>'STQ-77'!B62</f>
        <v>0</v>
      </c>
      <c r="C63" s="68"/>
      <c r="D63" s="60"/>
      <c r="E63" s="60"/>
      <c r="F63" s="48"/>
      <c r="G63" s="60"/>
      <c r="H63" s="60"/>
      <c r="I63" s="60"/>
      <c r="J63" s="60"/>
      <c r="K63" s="60"/>
      <c r="L63" s="60"/>
      <c r="M63" s="60"/>
      <c r="N63" s="60"/>
      <c r="O63" s="68"/>
      <c r="P63" s="68"/>
      <c r="Q63" s="68"/>
      <c r="R63" s="85"/>
      <c r="S63" s="85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Z63" s="78"/>
      <c r="BA63" s="59"/>
      <c r="BB63" s="59"/>
      <c r="BC63" s="59">
        <f>S63</f>
        <v>0</v>
      </c>
      <c r="BD63" s="59"/>
      <c r="BE63" s="59"/>
      <c r="BF63" s="59"/>
      <c r="BG63" s="59"/>
      <c r="BH63" s="59"/>
      <c r="BI63" s="59"/>
      <c r="BJ63" s="59"/>
      <c r="BK63" s="62"/>
      <c r="BL63" s="85" t="s">
        <v>98</v>
      </c>
      <c r="BM63" s="122" t="s">
        <v>99</v>
      </c>
      <c r="BN63" s="117">
        <v>2.95</v>
      </c>
      <c r="BO63" s="117">
        <v>3.58</v>
      </c>
      <c r="BP63" s="117">
        <v>3.32</v>
      </c>
      <c r="BQ63" s="117">
        <v>3.52</v>
      </c>
      <c r="BR63" s="117">
        <v>3.35</v>
      </c>
      <c r="BS63" s="117">
        <v>3.38</v>
      </c>
      <c r="BT63" s="117">
        <v>2.95</v>
      </c>
      <c r="BU63" s="117">
        <v>3.35</v>
      </c>
      <c r="BV63" s="117">
        <v>2.89</v>
      </c>
      <c r="BW63" s="62"/>
      <c r="BX63" s="62"/>
      <c r="BY63" s="85"/>
      <c r="BZ63" s="117" t="s">
        <v>102</v>
      </c>
      <c r="CA63" s="81"/>
      <c r="CB63" s="81"/>
      <c r="CC63" s="81" t="s">
        <v>12</v>
      </c>
      <c r="CD63" s="81"/>
      <c r="CE63" s="81"/>
      <c r="CG63" s="60"/>
      <c r="CH63" s="60"/>
      <c r="CI63" s="60"/>
      <c r="CJ63" s="60"/>
    </row>
    <row r="64" spans="1:88" s="47" customFormat="1" ht="13.5">
      <c r="A64" s="46">
        <v>49</v>
      </c>
      <c r="B64" s="7">
        <f>'STQ-77'!B63</f>
        <v>0</v>
      </c>
      <c r="C64" s="68"/>
      <c r="D64" s="60"/>
      <c r="E64" s="60"/>
      <c r="F64" s="48"/>
      <c r="G64" s="60"/>
      <c r="H64" s="60"/>
      <c r="I64" s="60"/>
      <c r="J64" s="60"/>
      <c r="K64" s="60"/>
      <c r="L64" s="60"/>
      <c r="M64" s="60"/>
      <c r="N64" s="60"/>
      <c r="O64" s="68"/>
      <c r="P64" s="68"/>
      <c r="Q64" s="68"/>
      <c r="R64" s="85"/>
      <c r="S64" s="85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Z64" s="78"/>
      <c r="BA64" s="59">
        <f>S64</f>
        <v>0</v>
      </c>
      <c r="BB64" s="59"/>
      <c r="BC64" s="59"/>
      <c r="BD64" s="59"/>
      <c r="BE64" s="59"/>
      <c r="BF64" s="59"/>
      <c r="BG64" s="59"/>
      <c r="BH64" s="59"/>
      <c r="BI64" s="59"/>
      <c r="BJ64" s="59"/>
      <c r="BK64" s="62"/>
      <c r="BL64" s="85"/>
      <c r="BM64" s="122" t="s">
        <v>100</v>
      </c>
      <c r="BN64" s="117">
        <v>0.03</v>
      </c>
      <c r="BO64" s="117">
        <v>0.1</v>
      </c>
      <c r="BP64" s="117">
        <v>0.9</v>
      </c>
      <c r="BQ64" s="117">
        <v>0.22</v>
      </c>
      <c r="BR64" s="117">
        <v>0.07</v>
      </c>
      <c r="BS64" s="117">
        <v>0.1</v>
      </c>
      <c r="BT64" s="117">
        <v>0.07</v>
      </c>
      <c r="BU64" s="117">
        <v>0.09</v>
      </c>
      <c r="BV64" s="117">
        <v>0.03</v>
      </c>
      <c r="BW64" s="62"/>
      <c r="BX64" s="85"/>
      <c r="BY64" s="85"/>
      <c r="BZ64" s="117" t="s">
        <v>102</v>
      </c>
      <c r="CA64" s="81"/>
      <c r="CB64" s="81"/>
      <c r="CC64" s="81"/>
      <c r="CD64" s="81"/>
      <c r="CE64" s="68"/>
      <c r="CG64" s="60"/>
      <c r="CH64" s="60"/>
      <c r="CI64" s="60"/>
      <c r="CJ64" s="60"/>
    </row>
    <row r="65" spans="1:88" s="47" customFormat="1" ht="13.5">
      <c r="A65" s="46">
        <v>50</v>
      </c>
      <c r="B65" s="7">
        <f>'STQ-77'!B64</f>
        <v>0</v>
      </c>
      <c r="C65" s="68"/>
      <c r="D65" s="60"/>
      <c r="E65" s="60"/>
      <c r="F65" s="48"/>
      <c r="G65" s="60"/>
      <c r="H65" s="60"/>
      <c r="I65" s="60"/>
      <c r="J65" s="60"/>
      <c r="K65" s="60"/>
      <c r="L65" s="60"/>
      <c r="M65" s="60"/>
      <c r="N65" s="60"/>
      <c r="O65" s="68"/>
      <c r="P65" s="68"/>
      <c r="Q65" s="68"/>
      <c r="R65" s="85"/>
      <c r="S65" s="85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Z65" s="78">
        <f>S65</f>
        <v>0</v>
      </c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62"/>
      <c r="BL65" s="85"/>
      <c r="BM65" s="117" t="s">
        <v>104</v>
      </c>
      <c r="BN65" s="123">
        <v>1.84</v>
      </c>
      <c r="BO65" s="123">
        <v>2.5</v>
      </c>
      <c r="BP65" s="123">
        <v>2.38</v>
      </c>
      <c r="BQ65" s="123">
        <v>2.91</v>
      </c>
      <c r="BR65" s="123">
        <v>2.61</v>
      </c>
      <c r="BS65" s="123">
        <v>2.21</v>
      </c>
      <c r="BT65" s="123">
        <v>1.7</v>
      </c>
      <c r="BU65" s="123">
        <v>2.21</v>
      </c>
      <c r="BV65" s="123">
        <v>1.78</v>
      </c>
      <c r="BW65" s="123">
        <v>2.07</v>
      </c>
      <c r="BX65" s="124">
        <v>2.81</v>
      </c>
      <c r="BY65" s="124">
        <v>0.71</v>
      </c>
      <c r="BZ65" s="85"/>
      <c r="CA65" s="62"/>
      <c r="CB65" s="62"/>
      <c r="CC65" s="62"/>
      <c r="CD65" s="68"/>
      <c r="CE65" s="68"/>
      <c r="CG65" s="60"/>
      <c r="CH65" s="60"/>
      <c r="CI65" s="60"/>
      <c r="CJ65" s="60"/>
    </row>
    <row r="66" spans="1:88" s="47" customFormat="1" ht="13.5">
      <c r="A66" s="46">
        <v>51</v>
      </c>
      <c r="B66" s="7">
        <f>'STQ-77'!B65</f>
        <v>0</v>
      </c>
      <c r="C66" s="68"/>
      <c r="D66" s="60"/>
      <c r="E66" s="60"/>
      <c r="F66" s="48"/>
      <c r="G66" s="60"/>
      <c r="H66" s="60"/>
      <c r="I66" s="60"/>
      <c r="J66" s="60"/>
      <c r="K66" s="60"/>
      <c r="L66" s="60"/>
      <c r="M66" s="60"/>
      <c r="N66" s="60"/>
      <c r="O66" s="68"/>
      <c r="P66" s="68"/>
      <c r="Q66" s="68"/>
      <c r="R66" s="85"/>
      <c r="S66" s="85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Z66" s="78"/>
      <c r="BA66" s="59"/>
      <c r="BB66" s="59"/>
      <c r="BC66" s="59"/>
      <c r="BD66" s="59">
        <f>S66</f>
        <v>0</v>
      </c>
      <c r="BE66" s="59"/>
      <c r="BF66" s="59"/>
      <c r="BG66" s="59"/>
      <c r="BH66" s="59"/>
      <c r="BI66" s="59"/>
      <c r="BJ66" s="59"/>
      <c r="BK66" s="62"/>
      <c r="BL66" s="62"/>
      <c r="BM66" s="106" t="s">
        <v>105</v>
      </c>
      <c r="BN66" s="124">
        <v>0.23</v>
      </c>
      <c r="BO66" s="124">
        <v>0.5</v>
      </c>
      <c r="BP66" s="124">
        <v>0.5</v>
      </c>
      <c r="BQ66" s="124">
        <v>0.9</v>
      </c>
      <c r="BR66" s="124">
        <v>0.64</v>
      </c>
      <c r="BS66" s="124">
        <v>0.2</v>
      </c>
      <c r="BT66" s="124">
        <v>0.07</v>
      </c>
      <c r="BU66" s="124">
        <v>0.23</v>
      </c>
      <c r="BV66" s="124">
        <v>0.27</v>
      </c>
      <c r="BW66" s="124">
        <v>0.64</v>
      </c>
      <c r="BX66" s="124">
        <v>1.6</v>
      </c>
      <c r="BY66" s="124">
        <v>0.32</v>
      </c>
      <c r="BZ66" s="85"/>
      <c r="CA66" s="85"/>
      <c r="CB66" s="62"/>
      <c r="CC66" s="62"/>
      <c r="CD66" s="68"/>
      <c r="CE66" s="68"/>
      <c r="CG66" s="60"/>
      <c r="CH66" s="60"/>
      <c r="CI66" s="60"/>
      <c r="CJ66" s="60"/>
    </row>
    <row r="67" spans="1:88" s="47" customFormat="1" ht="13.5">
      <c r="A67" s="46">
        <v>52</v>
      </c>
      <c r="B67" s="7">
        <f>'STQ-77'!B66</f>
        <v>0</v>
      </c>
      <c r="C67" s="68"/>
      <c r="D67" s="60"/>
      <c r="E67" s="60"/>
      <c r="F67" s="48"/>
      <c r="G67" s="60"/>
      <c r="H67" s="60"/>
      <c r="I67" s="60"/>
      <c r="J67" s="60"/>
      <c r="K67" s="60"/>
      <c r="L67" s="60"/>
      <c r="M67" s="60"/>
      <c r="N67" s="60"/>
      <c r="O67" s="68"/>
      <c r="P67" s="68"/>
      <c r="Q67" s="68"/>
      <c r="R67" s="85"/>
      <c r="S67" s="85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Z67" s="78">
        <f>S67</f>
        <v>0</v>
      </c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62"/>
      <c r="BL67" s="62"/>
      <c r="BM67" s="62"/>
      <c r="BN67" s="88" t="s">
        <v>41</v>
      </c>
      <c r="BO67" s="88" t="s">
        <v>42</v>
      </c>
      <c r="BP67" s="88" t="s">
        <v>43</v>
      </c>
      <c r="BQ67" s="88" t="s">
        <v>44</v>
      </c>
      <c r="BR67" s="88" t="s">
        <v>45</v>
      </c>
      <c r="BS67" s="88" t="s">
        <v>46</v>
      </c>
      <c r="BT67" s="88" t="s">
        <v>47</v>
      </c>
      <c r="BU67" s="88" t="s">
        <v>48</v>
      </c>
      <c r="BV67" s="88" t="s">
        <v>49</v>
      </c>
      <c r="BW67" s="88" t="s">
        <v>50</v>
      </c>
      <c r="BX67" s="62"/>
      <c r="BY67" s="62"/>
      <c r="BZ67" s="62"/>
      <c r="CA67" s="85"/>
      <c r="CB67" s="62"/>
      <c r="CC67" s="62"/>
      <c r="CD67" s="62"/>
      <c r="CE67" s="68"/>
      <c r="CG67" s="60"/>
      <c r="CH67" s="60"/>
      <c r="CI67" s="60"/>
      <c r="CJ67" s="60"/>
    </row>
    <row r="68" spans="1:88" s="47" customFormat="1" ht="13.5">
      <c r="A68" s="46">
        <v>53</v>
      </c>
      <c r="B68" s="7">
        <f>'STQ-77'!B67</f>
        <v>0</v>
      </c>
      <c r="C68" s="68"/>
      <c r="D68" s="60"/>
      <c r="E68" s="60"/>
      <c r="F68" s="48"/>
      <c r="G68" s="60"/>
      <c r="H68" s="60"/>
      <c r="I68" s="60"/>
      <c r="J68" s="60"/>
      <c r="K68" s="60"/>
      <c r="L68" s="60"/>
      <c r="M68" s="60"/>
      <c r="N68" s="60"/>
      <c r="O68" s="68"/>
      <c r="P68" s="68"/>
      <c r="Q68" s="68"/>
      <c r="R68" s="85"/>
      <c r="S68" s="85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Z68" s="78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62"/>
      <c r="BL68" s="62"/>
      <c r="BM68" s="125" t="s">
        <v>106</v>
      </c>
      <c r="BN68" s="126">
        <f>IF(OR(H2="M",H2=1),BN52,IF(OR(H2="F",2),BN53,"check gender and scores"))</f>
        <v>40.46439628482972</v>
      </c>
      <c r="BO68" s="126">
        <f>IF(OR(H2="M",H2=1),BO52,IF(OR(H2="F",2),BO53,"check gender and scores"))</f>
        <v>28.461538461538463</v>
      </c>
      <c r="BP68" s="126">
        <f>IF(OR(H2="M",H2=1),BP52,IF(OR(H2="F",2),BP53,"check gender and scores"))</f>
        <v>29.849624060150376</v>
      </c>
      <c r="BQ68" s="126">
        <f>IF(OR(H2="M",H2=1),BQ52,IF(OR(H2="F",2),BQ53,"check gender and scores"))</f>
        <v>10.792079207920793</v>
      </c>
      <c r="BR68" s="126">
        <f>IF(OR(H2="M",H2=1),BR52,IF(OR(H2="F",2),BR53,"check gender and scores"))</f>
        <v>26.75889328063241</v>
      </c>
      <c r="BS68" s="126">
        <f>IF(OR(H2="M",H2=1),BS52,IF(OR(H2="F",2),BS53,"check gender and scores"))</f>
        <v>37.194719471947195</v>
      </c>
      <c r="BT68" s="126">
        <f>IF(OR(H2="M",H2=1),BT52,IF(OR(H2="F",2),BT53,"check gender and scores"))</f>
        <v>43.352769679300295</v>
      </c>
      <c r="BU68" s="126">
        <f>IF(OR(H2="M",H2=1),BU52,IF(OR(H2="F",2),BU53,"check gender and scores"))</f>
        <v>35.39249146757679</v>
      </c>
      <c r="BV68" s="126">
        <f>IF(OR(H2="M",H2=1),BV52,IF(OR(H2="F",2),BV53,"check gender and scores"))</f>
        <v>40.46439628482972</v>
      </c>
      <c r="BW68" s="126">
        <f>IF(OR(H2="M",H2=1),BW52,IF(OR(H2="F",2),BW53,"check gender and scores"))</f>
        <v>30.520446096654272</v>
      </c>
      <c r="BX68" s="62"/>
      <c r="BY68" s="68"/>
      <c r="BZ68" s="68"/>
      <c r="CA68" s="68"/>
      <c r="CB68" s="62"/>
      <c r="CC68" s="68"/>
      <c r="CD68" s="68"/>
      <c r="CE68" s="68"/>
      <c r="CG68" s="60"/>
      <c r="CH68" s="60"/>
      <c r="CI68" s="60"/>
      <c r="CJ68" s="60"/>
    </row>
    <row r="69" spans="1:88" s="47" customFormat="1" ht="13.5">
      <c r="A69" s="46">
        <v>54</v>
      </c>
      <c r="B69" s="7">
        <f>'STQ-77'!B68</f>
        <v>0</v>
      </c>
      <c r="C69" s="68"/>
      <c r="D69" s="60"/>
      <c r="E69" s="60"/>
      <c r="F69" s="48"/>
      <c r="G69" s="60"/>
      <c r="H69" s="60"/>
      <c r="I69" s="60"/>
      <c r="J69" s="60"/>
      <c r="K69" s="60"/>
      <c r="L69" s="60"/>
      <c r="M69" s="60"/>
      <c r="N69" s="60"/>
      <c r="O69" s="68"/>
      <c r="P69" s="68"/>
      <c r="Q69" s="68"/>
      <c r="R69" s="85"/>
      <c r="S69" s="85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Z69" s="78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CG69" s="60"/>
      <c r="CH69" s="60"/>
      <c r="CI69" s="60"/>
      <c r="CJ69" s="60"/>
    </row>
    <row r="70" spans="1:88" s="47" customFormat="1" ht="13.5">
      <c r="A70" s="46">
        <v>55</v>
      </c>
      <c r="B70" s="7">
        <f>'STQ-77'!B69</f>
        <v>0</v>
      </c>
      <c r="C70" s="68"/>
      <c r="D70" s="60"/>
      <c r="E70" s="60"/>
      <c r="F70" s="48"/>
      <c r="G70" s="60"/>
      <c r="H70" s="60"/>
      <c r="I70" s="60"/>
      <c r="J70" s="60"/>
      <c r="K70" s="60"/>
      <c r="L70" s="60"/>
      <c r="M70" s="60"/>
      <c r="N70" s="60"/>
      <c r="O70" s="68"/>
      <c r="P70" s="68"/>
      <c r="Q70" s="68"/>
      <c r="R70" s="85"/>
      <c r="S70" s="85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Z70" s="78"/>
      <c r="BA70" s="59"/>
      <c r="BB70" s="59">
        <f>S70</f>
        <v>0</v>
      </c>
      <c r="BC70" s="59"/>
      <c r="BD70" s="59"/>
      <c r="BE70" s="59"/>
      <c r="BF70" s="59"/>
      <c r="BG70" s="59"/>
      <c r="BH70" s="59"/>
      <c r="BI70" s="59"/>
      <c r="BJ70" s="59"/>
      <c r="CG70" s="60"/>
      <c r="CH70" s="60"/>
      <c r="CI70" s="60"/>
      <c r="CJ70" s="60"/>
    </row>
    <row r="71" spans="1:88" s="47" customFormat="1" ht="13.5">
      <c r="A71" s="46">
        <v>56</v>
      </c>
      <c r="B71" s="7">
        <f>'STQ-77'!B70</f>
        <v>0</v>
      </c>
      <c r="C71" s="68"/>
      <c r="D71" s="60"/>
      <c r="E71" s="60"/>
      <c r="F71" s="48"/>
      <c r="G71" s="60"/>
      <c r="H71" s="60"/>
      <c r="I71" s="60"/>
      <c r="J71" s="60"/>
      <c r="K71" s="60"/>
      <c r="L71" s="60"/>
      <c r="M71" s="60"/>
      <c r="N71" s="60"/>
      <c r="O71" s="68"/>
      <c r="P71" s="68"/>
      <c r="Q71" s="68"/>
      <c r="R71" s="85"/>
      <c r="S71" s="85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Z71" s="78"/>
      <c r="BA71" s="59"/>
      <c r="BB71" s="59"/>
      <c r="BC71" s="59"/>
      <c r="BD71" s="59"/>
      <c r="BE71" s="59"/>
      <c r="BF71" s="59"/>
      <c r="BG71" s="59"/>
      <c r="BH71" s="59">
        <f>S71</f>
        <v>0</v>
      </c>
      <c r="BI71" s="59"/>
      <c r="BJ71" s="59"/>
      <c r="CG71" s="60"/>
      <c r="CH71" s="60"/>
      <c r="CI71" s="60"/>
      <c r="CJ71" s="60"/>
    </row>
    <row r="72" spans="1:88" s="47" customFormat="1" ht="13.5">
      <c r="A72" s="46">
        <v>57</v>
      </c>
      <c r="B72" s="7">
        <f>'STQ-77'!B71</f>
        <v>0</v>
      </c>
      <c r="C72" s="68"/>
      <c r="D72" s="60"/>
      <c r="E72" s="60"/>
      <c r="F72" s="48"/>
      <c r="G72" s="60"/>
      <c r="H72" s="60"/>
      <c r="I72" s="60"/>
      <c r="J72" s="60"/>
      <c r="K72" s="60"/>
      <c r="L72" s="60"/>
      <c r="M72" s="60"/>
      <c r="N72" s="60"/>
      <c r="O72" s="68"/>
      <c r="P72" s="68"/>
      <c r="Q72" s="68"/>
      <c r="R72" s="85"/>
      <c r="S72" s="85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Z72" s="78"/>
      <c r="BA72" s="59"/>
      <c r="BB72" s="59"/>
      <c r="BC72" s="59"/>
      <c r="BD72" s="59"/>
      <c r="BE72" s="59">
        <f>S72</f>
        <v>0</v>
      </c>
      <c r="BF72" s="59"/>
      <c r="BG72" s="59"/>
      <c r="BH72" s="59"/>
      <c r="BI72" s="59"/>
      <c r="BJ72" s="59"/>
      <c r="CG72" s="60"/>
      <c r="CH72" s="60"/>
      <c r="CI72" s="60"/>
      <c r="CJ72" s="60"/>
    </row>
    <row r="73" spans="1:88" s="47" customFormat="1" ht="13.5">
      <c r="A73" s="46">
        <v>58</v>
      </c>
      <c r="B73" s="7">
        <f>'STQ-77'!B72</f>
        <v>0</v>
      </c>
      <c r="C73" s="68"/>
      <c r="D73" s="60"/>
      <c r="E73" s="60"/>
      <c r="F73" s="48"/>
      <c r="G73" s="60"/>
      <c r="H73" s="60"/>
      <c r="I73" s="60"/>
      <c r="J73" s="60"/>
      <c r="K73" s="60"/>
      <c r="L73" s="60"/>
      <c r="M73" s="60"/>
      <c r="N73" s="60"/>
      <c r="O73" s="68"/>
      <c r="P73" s="68"/>
      <c r="Q73" s="68"/>
      <c r="R73" s="85"/>
      <c r="S73" s="85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Z73" s="78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CG73" s="60"/>
      <c r="CH73" s="60"/>
      <c r="CI73" s="60"/>
      <c r="CJ73" s="60"/>
    </row>
    <row r="74" spans="1:88" s="47" customFormat="1" ht="13.5">
      <c r="A74" s="46">
        <v>59</v>
      </c>
      <c r="B74" s="7">
        <f>'STQ-77'!B73</f>
        <v>0</v>
      </c>
      <c r="C74" s="68"/>
      <c r="D74" s="60"/>
      <c r="E74" s="60"/>
      <c r="F74" s="48"/>
      <c r="G74" s="60"/>
      <c r="H74" s="60"/>
      <c r="I74" s="60"/>
      <c r="J74" s="60"/>
      <c r="K74" s="60"/>
      <c r="L74" s="60"/>
      <c r="M74" s="60"/>
      <c r="N74" s="60"/>
      <c r="O74" s="68"/>
      <c r="P74" s="68"/>
      <c r="Q74" s="68"/>
      <c r="R74" s="85"/>
      <c r="S74" s="85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Z74" s="78"/>
      <c r="BA74" s="59">
        <f>S74</f>
        <v>0</v>
      </c>
      <c r="BB74" s="59"/>
      <c r="BC74" s="59"/>
      <c r="BD74" s="59"/>
      <c r="BE74" s="59"/>
      <c r="BF74" s="59"/>
      <c r="BG74" s="59"/>
      <c r="BH74" s="59"/>
      <c r="BI74" s="59"/>
      <c r="CG74" s="60"/>
      <c r="CH74" s="60"/>
      <c r="CI74" s="60"/>
      <c r="CJ74" s="60"/>
    </row>
    <row r="75" spans="1:88" s="47" customFormat="1" ht="13.5">
      <c r="A75" s="46">
        <v>60</v>
      </c>
      <c r="B75" s="7">
        <f>'STQ-77'!B74</f>
        <v>0</v>
      </c>
      <c r="C75" s="68"/>
      <c r="D75" s="60"/>
      <c r="E75" s="60"/>
      <c r="F75" s="48"/>
      <c r="G75" s="60"/>
      <c r="H75" s="60"/>
      <c r="I75" s="60"/>
      <c r="J75" s="60"/>
      <c r="K75" s="60"/>
      <c r="L75" s="60"/>
      <c r="M75" s="60"/>
      <c r="N75" s="60"/>
      <c r="O75" s="68"/>
      <c r="P75" s="68"/>
      <c r="Q75" s="68"/>
      <c r="R75" s="85"/>
      <c r="S75" s="85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Z75" s="78"/>
      <c r="BA75" s="59"/>
      <c r="BB75" s="59"/>
      <c r="BC75" s="59"/>
      <c r="BD75" s="59"/>
      <c r="BE75" s="59"/>
      <c r="BF75" s="59"/>
      <c r="BG75" s="59"/>
      <c r="BH75" s="59"/>
      <c r="BI75" s="59"/>
      <c r="CG75" s="60"/>
      <c r="CH75" s="60"/>
      <c r="CI75" s="60"/>
      <c r="CJ75" s="60"/>
    </row>
    <row r="76" spans="1:88" s="47" customFormat="1" ht="13.5">
      <c r="A76" s="46">
        <v>61</v>
      </c>
      <c r="B76" s="7">
        <f>'STQ-77'!B75</f>
        <v>0</v>
      </c>
      <c r="C76" s="68"/>
      <c r="D76" s="60"/>
      <c r="E76" s="60"/>
      <c r="F76" s="48"/>
      <c r="G76" s="60"/>
      <c r="H76" s="60"/>
      <c r="I76" s="60"/>
      <c r="J76" s="60"/>
      <c r="K76" s="60"/>
      <c r="L76" s="60"/>
      <c r="M76" s="60"/>
      <c r="N76" s="60"/>
      <c r="O76" s="127"/>
      <c r="P76" s="105"/>
      <c r="Q76" s="68"/>
      <c r="R76" s="85"/>
      <c r="S76" s="85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Z76" s="78"/>
      <c r="BA76" s="59"/>
      <c r="BB76" s="59"/>
      <c r="BC76" s="59"/>
      <c r="BD76" s="59"/>
      <c r="BE76" s="59">
        <f>S76</f>
        <v>0</v>
      </c>
      <c r="BF76" s="59"/>
      <c r="BG76" s="59"/>
      <c r="BH76" s="59"/>
      <c r="BI76" s="59"/>
      <c r="CG76" s="60"/>
      <c r="CH76" s="60"/>
      <c r="CI76" s="60"/>
      <c r="CJ76" s="60"/>
    </row>
    <row r="77" spans="1:88" s="47" customFormat="1" ht="13.5">
      <c r="A77" s="46">
        <v>62</v>
      </c>
      <c r="B77" s="7">
        <f>'STQ-77'!B76</f>
        <v>0</v>
      </c>
      <c r="C77" s="68"/>
      <c r="D77" s="60"/>
      <c r="E77" s="60"/>
      <c r="F77" s="48"/>
      <c r="G77" s="60"/>
      <c r="H77" s="60"/>
      <c r="I77" s="60"/>
      <c r="J77" s="60"/>
      <c r="K77" s="60"/>
      <c r="L77" s="60"/>
      <c r="M77" s="60"/>
      <c r="N77" s="60"/>
      <c r="O77" s="104"/>
      <c r="P77" s="105"/>
      <c r="Q77" s="68"/>
      <c r="R77" s="85"/>
      <c r="S77" s="85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Z77" s="78"/>
      <c r="BA77" s="59"/>
      <c r="BB77" s="59"/>
      <c r="BC77" s="59"/>
      <c r="BD77" s="59"/>
      <c r="BE77" s="59"/>
      <c r="BF77" s="59"/>
      <c r="BG77" s="59">
        <f>S77</f>
        <v>0</v>
      </c>
      <c r="BH77" s="59"/>
      <c r="BI77" s="62"/>
      <c r="CG77" s="60"/>
      <c r="CH77" s="60"/>
      <c r="CI77" s="60"/>
      <c r="CJ77" s="60"/>
    </row>
    <row r="78" spans="1:88" s="47" customFormat="1" ht="13.5">
      <c r="A78" s="46">
        <v>63</v>
      </c>
      <c r="B78" s="7">
        <f>'STQ-77'!B77</f>
        <v>0</v>
      </c>
      <c r="C78" s="68"/>
      <c r="D78" s="60"/>
      <c r="E78" s="60"/>
      <c r="F78" s="48"/>
      <c r="G78" s="60"/>
      <c r="H78" s="60"/>
      <c r="I78" s="60"/>
      <c r="J78" s="60"/>
      <c r="K78" s="60"/>
      <c r="L78" s="60"/>
      <c r="M78" s="60"/>
      <c r="N78" s="60"/>
      <c r="O78" s="127"/>
      <c r="P78" s="105"/>
      <c r="Q78" s="68"/>
      <c r="R78" s="85"/>
      <c r="S78" s="85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Z78" s="78"/>
      <c r="BA78" s="59"/>
      <c r="BB78" s="59">
        <f>S78</f>
        <v>0</v>
      </c>
      <c r="BC78" s="59"/>
      <c r="BD78" s="59"/>
      <c r="BE78" s="59"/>
      <c r="BF78" s="59"/>
      <c r="BG78" s="59"/>
      <c r="BH78" s="59"/>
      <c r="BI78" s="59"/>
      <c r="CG78" s="60"/>
      <c r="CH78" s="60"/>
      <c r="CI78" s="60"/>
      <c r="CJ78" s="60"/>
    </row>
    <row r="79" spans="1:88" s="47" customFormat="1" ht="13.5">
      <c r="A79" s="46">
        <v>64</v>
      </c>
      <c r="B79" s="7">
        <f>'STQ-77'!B78</f>
        <v>0</v>
      </c>
      <c r="C79" s="68"/>
      <c r="D79" s="60"/>
      <c r="E79" s="60"/>
      <c r="F79" s="48"/>
      <c r="G79" s="60"/>
      <c r="H79" s="60"/>
      <c r="I79" s="60"/>
      <c r="J79" s="60"/>
      <c r="K79" s="60"/>
      <c r="L79" s="60"/>
      <c r="M79" s="60"/>
      <c r="N79" s="60"/>
      <c r="O79" s="104"/>
      <c r="P79" s="105"/>
      <c r="Q79" s="68"/>
      <c r="R79" s="85"/>
      <c r="S79" s="85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Z79" s="78"/>
      <c r="BA79" s="59"/>
      <c r="BB79" s="59"/>
      <c r="BC79" s="59"/>
      <c r="BD79" s="59"/>
      <c r="BE79" s="59"/>
      <c r="BF79" s="59">
        <f>S79</f>
        <v>0</v>
      </c>
      <c r="BG79" s="59"/>
      <c r="BH79" s="59"/>
      <c r="BI79" s="59"/>
      <c r="CG79" s="60"/>
      <c r="CH79" s="60"/>
      <c r="CI79" s="60"/>
      <c r="CJ79" s="60"/>
    </row>
    <row r="80" spans="1:88" s="47" customFormat="1" ht="13.5">
      <c r="A80" s="46">
        <v>65</v>
      </c>
      <c r="B80" s="7">
        <f>'STQ-77'!B79</f>
        <v>0</v>
      </c>
      <c r="C80" s="68"/>
      <c r="D80" s="60"/>
      <c r="E80" s="60"/>
      <c r="F80" s="48"/>
      <c r="G80" s="60"/>
      <c r="H80" s="60"/>
      <c r="I80" s="60"/>
      <c r="J80" s="60"/>
      <c r="K80" s="60"/>
      <c r="L80" s="60"/>
      <c r="M80" s="60"/>
      <c r="N80" s="60"/>
      <c r="O80" s="68"/>
      <c r="P80" s="68"/>
      <c r="Q80" s="68"/>
      <c r="R80" s="85"/>
      <c r="S80" s="85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Z80" s="78"/>
      <c r="BA80" s="59"/>
      <c r="BB80" s="59"/>
      <c r="BC80" s="59">
        <f>S80</f>
        <v>0</v>
      </c>
      <c r="BD80" s="59"/>
      <c r="BE80" s="59"/>
      <c r="BF80" s="59"/>
      <c r="BG80" s="59"/>
      <c r="BH80" s="59"/>
      <c r="BI80" s="62"/>
      <c r="CG80" s="60"/>
      <c r="CH80" s="60"/>
      <c r="CI80" s="60"/>
      <c r="CJ80" s="60"/>
    </row>
    <row r="81" spans="1:88" s="47" customFormat="1" ht="13.5">
      <c r="A81" s="46">
        <v>66</v>
      </c>
      <c r="B81" s="7">
        <f>'STQ-77'!B80</f>
        <v>0</v>
      </c>
      <c r="C81" s="68"/>
      <c r="D81" s="60"/>
      <c r="E81" s="60"/>
      <c r="F81" s="48"/>
      <c r="G81" s="60"/>
      <c r="H81" s="60"/>
      <c r="I81" s="60"/>
      <c r="J81" s="60"/>
      <c r="K81" s="60"/>
      <c r="L81" s="60"/>
      <c r="M81" s="60"/>
      <c r="N81" s="60"/>
      <c r="O81" s="68"/>
      <c r="P81" s="68"/>
      <c r="Q81" s="68"/>
      <c r="R81" s="85"/>
      <c r="S81" s="85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Z81" s="78"/>
      <c r="BA81" s="59"/>
      <c r="BB81" s="59"/>
      <c r="BC81" s="59"/>
      <c r="BD81" s="59">
        <f>S81</f>
        <v>0</v>
      </c>
      <c r="BE81" s="59"/>
      <c r="BF81" s="59"/>
      <c r="BG81" s="59"/>
      <c r="BH81" s="59"/>
      <c r="BI81" s="62"/>
      <c r="CG81" s="60"/>
      <c r="CH81" s="60"/>
      <c r="CI81" s="60"/>
      <c r="CJ81" s="60"/>
    </row>
    <row r="82" spans="1:88" s="47" customFormat="1" ht="13.5">
      <c r="A82" s="46">
        <v>67</v>
      </c>
      <c r="B82" s="7">
        <f>'STQ-77'!B81</f>
        <v>0</v>
      </c>
      <c r="C82" s="68"/>
      <c r="D82" s="60"/>
      <c r="E82" s="60"/>
      <c r="F82" s="48"/>
      <c r="G82" s="60"/>
      <c r="H82" s="60"/>
      <c r="I82" s="60"/>
      <c r="J82" s="60"/>
      <c r="K82" s="60"/>
      <c r="L82" s="60"/>
      <c r="M82" s="60"/>
      <c r="N82" s="60"/>
      <c r="O82" s="68"/>
      <c r="P82" s="68"/>
      <c r="Q82" s="68"/>
      <c r="R82" s="85"/>
      <c r="S82" s="85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Z82" s="78"/>
      <c r="BA82" s="59"/>
      <c r="BB82" s="59">
        <f>S82</f>
        <v>0</v>
      </c>
      <c r="BC82" s="59"/>
      <c r="BD82" s="59"/>
      <c r="BE82" s="59"/>
      <c r="BF82" s="59"/>
      <c r="BG82" s="59"/>
      <c r="BH82" s="59"/>
      <c r="BI82" s="62"/>
      <c r="CG82" s="60"/>
      <c r="CH82" s="60"/>
      <c r="CI82" s="60"/>
      <c r="CJ82" s="60"/>
    </row>
    <row r="83" spans="1:88" s="47" customFormat="1" ht="13.5">
      <c r="A83" s="46">
        <v>68</v>
      </c>
      <c r="B83" s="7">
        <f>'STQ-77'!B82</f>
        <v>0</v>
      </c>
      <c r="C83" s="68"/>
      <c r="D83" s="60"/>
      <c r="E83" s="60"/>
      <c r="F83" s="48"/>
      <c r="G83" s="60"/>
      <c r="H83" s="60"/>
      <c r="I83" s="60"/>
      <c r="J83" s="60"/>
      <c r="K83" s="60"/>
      <c r="L83" s="60"/>
      <c r="M83" s="60"/>
      <c r="N83" s="60"/>
      <c r="O83" s="68"/>
      <c r="P83" s="68"/>
      <c r="Q83" s="68"/>
      <c r="R83" s="85"/>
      <c r="S83" s="85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Z83" s="78"/>
      <c r="BA83" s="59"/>
      <c r="BB83" s="59"/>
      <c r="BC83" s="59"/>
      <c r="BD83" s="59"/>
      <c r="BE83" s="59">
        <f>S83</f>
        <v>0</v>
      </c>
      <c r="BF83" s="59"/>
      <c r="BG83" s="59"/>
      <c r="BH83" s="59"/>
      <c r="BI83" s="59"/>
      <c r="CG83" s="60"/>
      <c r="CH83" s="60"/>
      <c r="CI83" s="60"/>
      <c r="CJ83" s="60"/>
    </row>
    <row r="84" spans="1:88" s="47" customFormat="1" ht="13.5">
      <c r="A84" s="46">
        <v>69</v>
      </c>
      <c r="B84" s="7">
        <f>'STQ-77'!B83</f>
        <v>0</v>
      </c>
      <c r="C84" s="68"/>
      <c r="D84" s="60"/>
      <c r="E84" s="60"/>
      <c r="F84" s="48"/>
      <c r="G84" s="60"/>
      <c r="H84" s="60"/>
      <c r="I84" s="60"/>
      <c r="J84" s="60"/>
      <c r="K84" s="60"/>
      <c r="L84" s="60"/>
      <c r="M84" s="60"/>
      <c r="N84" s="60"/>
      <c r="O84" s="68"/>
      <c r="P84" s="68"/>
      <c r="Q84" s="68"/>
      <c r="R84" s="85"/>
      <c r="S84" s="85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Z84" s="78"/>
      <c r="BA84" s="59"/>
      <c r="BB84" s="59"/>
      <c r="BC84" s="59"/>
      <c r="BD84" s="59"/>
      <c r="BE84" s="59"/>
      <c r="BF84" s="59">
        <f>S84</f>
        <v>0</v>
      </c>
      <c r="BG84" s="59"/>
      <c r="BH84" s="59"/>
      <c r="BI84" s="59"/>
      <c r="CG84" s="60"/>
      <c r="CH84" s="60"/>
      <c r="CI84" s="60"/>
      <c r="CJ84" s="60"/>
    </row>
    <row r="85" spans="1:88" s="47" customFormat="1" ht="13.5">
      <c r="A85" s="46">
        <v>70</v>
      </c>
      <c r="B85" s="7">
        <f>'STQ-77'!B84</f>
        <v>0</v>
      </c>
      <c r="C85" s="68"/>
      <c r="D85" s="60"/>
      <c r="E85" s="60"/>
      <c r="F85" s="48"/>
      <c r="G85" s="60"/>
      <c r="H85" s="60"/>
      <c r="I85" s="60"/>
      <c r="J85" s="60"/>
      <c r="K85" s="60"/>
      <c r="L85" s="60"/>
      <c r="M85" s="60"/>
      <c r="N85" s="60"/>
      <c r="O85" s="68"/>
      <c r="P85" s="68"/>
      <c r="Q85" s="68"/>
      <c r="R85" s="85"/>
      <c r="S85" s="85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Z85" s="78"/>
      <c r="BA85" s="59"/>
      <c r="BB85" s="59"/>
      <c r="BC85" s="59"/>
      <c r="BD85" s="59"/>
      <c r="BE85" s="59"/>
      <c r="BF85" s="59"/>
      <c r="BG85" s="59">
        <f>S85</f>
        <v>0</v>
      </c>
      <c r="BH85" s="59"/>
      <c r="BI85" s="59"/>
      <c r="CG85" s="60"/>
      <c r="CH85" s="60"/>
      <c r="CI85" s="60"/>
      <c r="CJ85" s="60"/>
    </row>
    <row r="86" spans="1:88" s="47" customFormat="1" ht="13.5">
      <c r="A86" s="46">
        <v>71</v>
      </c>
      <c r="B86" s="7">
        <f>'STQ-77'!B85</f>
        <v>0</v>
      </c>
      <c r="C86" s="68"/>
      <c r="D86" s="60"/>
      <c r="E86" s="60"/>
      <c r="F86" s="48"/>
      <c r="G86" s="60"/>
      <c r="H86" s="60"/>
      <c r="I86" s="60"/>
      <c r="J86" s="60"/>
      <c r="K86" s="60"/>
      <c r="L86" s="60"/>
      <c r="M86" s="60"/>
      <c r="N86" s="60"/>
      <c r="O86" s="68"/>
      <c r="P86" s="68"/>
      <c r="Q86" s="68"/>
      <c r="R86" s="85"/>
      <c r="S86" s="85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Z86" s="78"/>
      <c r="BA86" s="59"/>
      <c r="BB86" s="59"/>
      <c r="BC86" s="59"/>
      <c r="BD86" s="59"/>
      <c r="BE86" s="59"/>
      <c r="BF86" s="59"/>
      <c r="BG86" s="59"/>
      <c r="BH86" s="59">
        <f>S86</f>
        <v>0</v>
      </c>
      <c r="BI86" s="59"/>
      <c r="CG86" s="60"/>
      <c r="CH86" s="60"/>
      <c r="CI86" s="60"/>
      <c r="CJ86" s="60"/>
    </row>
    <row r="87" spans="1:88" s="47" customFormat="1" ht="13.5">
      <c r="A87" s="46">
        <v>72</v>
      </c>
      <c r="B87" s="7">
        <f>'STQ-77'!B86</f>
        <v>0</v>
      </c>
      <c r="C87" s="68"/>
      <c r="D87" s="60"/>
      <c r="E87" s="60"/>
      <c r="F87" s="48"/>
      <c r="G87" s="60"/>
      <c r="H87" s="60"/>
      <c r="I87" s="60"/>
      <c r="J87" s="60"/>
      <c r="K87" s="60"/>
      <c r="L87" s="60"/>
      <c r="M87" s="60"/>
      <c r="N87" s="60"/>
      <c r="O87" s="68"/>
      <c r="P87" s="68"/>
      <c r="Q87" s="68"/>
      <c r="R87" s="85"/>
      <c r="S87" s="85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Z87" s="78"/>
      <c r="BA87" s="59"/>
      <c r="BB87" s="59"/>
      <c r="BC87" s="59"/>
      <c r="BD87" s="59">
        <f>S87</f>
        <v>0</v>
      </c>
      <c r="BE87" s="59"/>
      <c r="BF87" s="59"/>
      <c r="BG87" s="59"/>
      <c r="BH87" s="59"/>
      <c r="BI87" s="59"/>
      <c r="CG87" s="60"/>
      <c r="CH87" s="60"/>
      <c r="CI87" s="60"/>
      <c r="CJ87" s="60"/>
    </row>
    <row r="88" spans="1:88" s="47" customFormat="1" ht="13.5">
      <c r="A88" s="46">
        <v>73</v>
      </c>
      <c r="B88" s="7">
        <f>'STQ-77'!B87</f>
        <v>0</v>
      </c>
      <c r="C88" s="68"/>
      <c r="D88" s="60"/>
      <c r="E88" s="60"/>
      <c r="F88" s="48"/>
      <c r="G88" s="60"/>
      <c r="H88" s="60"/>
      <c r="I88" s="60"/>
      <c r="J88" s="60"/>
      <c r="K88" s="60"/>
      <c r="L88" s="60"/>
      <c r="M88" s="60"/>
      <c r="N88" s="60"/>
      <c r="O88" s="68"/>
      <c r="P88" s="68"/>
      <c r="Q88" s="68"/>
      <c r="R88" s="85"/>
      <c r="S88" s="85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Z88" s="78"/>
      <c r="BA88" s="59"/>
      <c r="BB88" s="59"/>
      <c r="BC88" s="59">
        <f>S88</f>
        <v>0</v>
      </c>
      <c r="BD88" s="59"/>
      <c r="BE88" s="59"/>
      <c r="BF88" s="59"/>
      <c r="BG88" s="59"/>
      <c r="BH88" s="59"/>
      <c r="BI88" s="59"/>
      <c r="CG88" s="60"/>
      <c r="CH88" s="60"/>
      <c r="CI88" s="60"/>
      <c r="CJ88" s="60"/>
    </row>
    <row r="89" spans="1:88" s="47" customFormat="1" ht="13.5">
      <c r="A89" s="46">
        <v>74</v>
      </c>
      <c r="B89" s="7">
        <f>'STQ-77'!B88</f>
        <v>0</v>
      </c>
      <c r="C89" s="68"/>
      <c r="D89" s="60"/>
      <c r="E89" s="60"/>
      <c r="F89" s="48"/>
      <c r="G89" s="60"/>
      <c r="H89" s="60"/>
      <c r="I89" s="60"/>
      <c r="J89" s="60"/>
      <c r="K89" s="60"/>
      <c r="L89" s="60"/>
      <c r="M89" s="60"/>
      <c r="N89" s="60"/>
      <c r="O89" s="68"/>
      <c r="P89" s="68"/>
      <c r="Q89" s="68"/>
      <c r="R89" s="85"/>
      <c r="S89" s="85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Z89" s="78"/>
      <c r="BA89" s="59"/>
      <c r="BB89" s="59"/>
      <c r="BC89" s="59"/>
      <c r="BD89" s="59">
        <f>S89</f>
        <v>0</v>
      </c>
      <c r="BE89" s="59"/>
      <c r="BF89" s="59"/>
      <c r="BG89" s="59"/>
      <c r="BH89" s="59"/>
      <c r="BI89" s="59"/>
      <c r="CE89" s="79"/>
      <c r="CG89" s="60"/>
      <c r="CH89" s="60"/>
      <c r="CI89" s="60"/>
      <c r="CJ89" s="60"/>
    </row>
    <row r="90" spans="1:88" s="47" customFormat="1" ht="13.5">
      <c r="A90" s="46">
        <v>75</v>
      </c>
      <c r="B90" s="7">
        <f>'STQ-77'!B89</f>
        <v>0</v>
      </c>
      <c r="C90" s="68"/>
      <c r="D90" s="60"/>
      <c r="E90" s="60"/>
      <c r="F90" s="48"/>
      <c r="G90" s="60"/>
      <c r="H90" s="60"/>
      <c r="I90" s="60"/>
      <c r="J90" s="60"/>
      <c r="K90" s="60"/>
      <c r="L90" s="60"/>
      <c r="M90" s="60"/>
      <c r="N90" s="60"/>
      <c r="O90" s="68"/>
      <c r="P90" s="68"/>
      <c r="Q90" s="68"/>
      <c r="R90" s="85"/>
      <c r="S90" s="85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Z90" s="78"/>
      <c r="BA90" s="59"/>
      <c r="BB90" s="59"/>
      <c r="BC90" s="59"/>
      <c r="BD90" s="59"/>
      <c r="BE90" s="59">
        <f>S90</f>
        <v>0</v>
      </c>
      <c r="BF90" s="59"/>
      <c r="BG90" s="59"/>
      <c r="BH90" s="59"/>
      <c r="BI90" s="59"/>
      <c r="CE90" s="79"/>
      <c r="CG90" s="60"/>
      <c r="CH90" s="60"/>
      <c r="CI90" s="60"/>
      <c r="CJ90" s="60"/>
    </row>
    <row r="91" spans="1:88" s="47" customFormat="1" ht="13.5">
      <c r="A91" s="46">
        <v>76</v>
      </c>
      <c r="B91" s="7">
        <f>'STQ-77'!B90</f>
        <v>0</v>
      </c>
      <c r="C91" s="68"/>
      <c r="D91" s="60"/>
      <c r="E91" s="60"/>
      <c r="F91" s="48"/>
      <c r="G91" s="60"/>
      <c r="H91" s="60"/>
      <c r="I91" s="60"/>
      <c r="J91" s="60"/>
      <c r="K91" s="60"/>
      <c r="L91" s="60"/>
      <c r="M91" s="60"/>
      <c r="N91" s="60"/>
      <c r="O91" s="68"/>
      <c r="P91" s="68"/>
      <c r="Q91" s="68"/>
      <c r="R91" s="85"/>
      <c r="S91" s="85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Z91" s="78"/>
      <c r="BA91" s="59"/>
      <c r="BB91" s="59"/>
      <c r="BC91" s="59"/>
      <c r="BD91" s="59"/>
      <c r="BE91" s="59"/>
      <c r="BF91" s="59">
        <f>S91</f>
        <v>0</v>
      </c>
      <c r="BG91" s="59"/>
      <c r="BH91" s="59"/>
      <c r="BI91" s="59"/>
      <c r="CE91" s="79"/>
      <c r="CG91" s="60"/>
      <c r="CH91" s="60"/>
      <c r="CI91" s="60"/>
      <c r="CJ91" s="60"/>
    </row>
    <row r="92" spans="1:88" s="47" customFormat="1" ht="13.5">
      <c r="A92" s="46">
        <v>77</v>
      </c>
      <c r="B92" s="8">
        <f>'STQ-77'!B91</f>
        <v>0</v>
      </c>
      <c r="C92" s="68"/>
      <c r="D92" s="60"/>
      <c r="E92" s="60"/>
      <c r="F92" s="48"/>
      <c r="G92" s="60"/>
      <c r="H92" s="60"/>
      <c r="I92" s="60"/>
      <c r="J92" s="60"/>
      <c r="K92" s="60"/>
      <c r="L92" s="60"/>
      <c r="M92" s="60"/>
      <c r="N92" s="60"/>
      <c r="O92" s="68"/>
      <c r="P92" s="68"/>
      <c r="Q92" s="68"/>
      <c r="R92" s="85"/>
      <c r="S92" s="85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Z92" s="78"/>
      <c r="BA92" s="59"/>
      <c r="BB92" s="59"/>
      <c r="BC92" s="59"/>
      <c r="BD92" s="59"/>
      <c r="BE92" s="59"/>
      <c r="BF92" s="59"/>
      <c r="BG92" s="59">
        <f>S92</f>
        <v>0</v>
      </c>
      <c r="BH92" s="59"/>
      <c r="BI92" s="59"/>
      <c r="CE92" s="79"/>
      <c r="CG92" s="60"/>
      <c r="CH92" s="60"/>
      <c r="CI92" s="60"/>
      <c r="CJ92" s="60"/>
    </row>
    <row r="93" spans="1:88" s="47" customFormat="1" ht="13.5">
      <c r="A93" s="115"/>
      <c r="B93" s="128"/>
      <c r="C93" s="68"/>
      <c r="D93" s="60"/>
      <c r="E93" s="60"/>
      <c r="F93" s="48"/>
      <c r="G93" s="60"/>
      <c r="H93" s="60"/>
      <c r="I93" s="60"/>
      <c r="J93" s="60"/>
      <c r="K93" s="60"/>
      <c r="L93" s="60"/>
      <c r="M93" s="60"/>
      <c r="N93" s="60"/>
      <c r="O93" s="68"/>
      <c r="P93" s="68"/>
      <c r="Q93" s="68"/>
      <c r="R93" s="85"/>
      <c r="S93" s="85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Z93" s="78"/>
      <c r="BA93" s="59"/>
      <c r="BB93" s="59"/>
      <c r="BC93" s="59"/>
      <c r="BD93" s="59"/>
      <c r="BE93" s="59"/>
      <c r="BF93" s="59"/>
      <c r="BG93" s="59"/>
      <c r="BH93" s="59">
        <f>S93</f>
        <v>0</v>
      </c>
      <c r="BI93" s="59"/>
      <c r="CE93" s="79"/>
      <c r="CG93" s="60"/>
      <c r="CH93" s="60"/>
      <c r="CI93" s="60"/>
      <c r="CJ93" s="60"/>
    </row>
    <row r="94" spans="1:88" s="47" customFormat="1" ht="13.5">
      <c r="A94" s="115"/>
      <c r="B94" s="128"/>
      <c r="C94" s="68"/>
      <c r="D94" s="60"/>
      <c r="E94" s="60"/>
      <c r="F94" s="48"/>
      <c r="G94" s="60"/>
      <c r="H94" s="60"/>
      <c r="I94" s="60"/>
      <c r="J94" s="60"/>
      <c r="K94" s="60"/>
      <c r="L94" s="60"/>
      <c r="M94" s="60"/>
      <c r="N94" s="60"/>
      <c r="O94" s="68"/>
      <c r="P94" s="68"/>
      <c r="Q94" s="68"/>
      <c r="R94" s="85"/>
      <c r="S94" s="85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Z94" s="78"/>
      <c r="BA94" s="59"/>
      <c r="BB94" s="59"/>
      <c r="BC94" s="59"/>
      <c r="BD94" s="59"/>
      <c r="BE94" s="59"/>
      <c r="BF94" s="59"/>
      <c r="BG94" s="59"/>
      <c r="BH94" s="59">
        <f>S94</f>
        <v>0</v>
      </c>
      <c r="BI94" s="59"/>
      <c r="BJ94" s="62"/>
      <c r="BW94" s="62"/>
      <c r="BX94" s="68"/>
      <c r="BY94" s="68"/>
      <c r="BZ94" s="68"/>
      <c r="CA94" s="62"/>
      <c r="CB94" s="68"/>
      <c r="CC94" s="68"/>
      <c r="CD94" s="68"/>
      <c r="CE94" s="79"/>
      <c r="CG94" s="60"/>
      <c r="CH94" s="60"/>
      <c r="CI94" s="60"/>
      <c r="CJ94" s="60"/>
    </row>
    <row r="95" spans="1:88" s="47" customFormat="1" ht="13.5">
      <c r="A95" s="115"/>
      <c r="B95" s="128"/>
      <c r="C95" s="68"/>
      <c r="D95" s="60"/>
      <c r="E95" s="60"/>
      <c r="F95" s="48"/>
      <c r="G95" s="60"/>
      <c r="H95" s="60"/>
      <c r="I95" s="60"/>
      <c r="J95" s="60"/>
      <c r="K95" s="60"/>
      <c r="L95" s="60"/>
      <c r="M95" s="60"/>
      <c r="N95" s="60"/>
      <c r="O95" s="127"/>
      <c r="P95" s="105"/>
      <c r="Q95" s="68"/>
      <c r="R95" s="85"/>
      <c r="S95" s="85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Z95" s="78"/>
      <c r="BA95" s="59"/>
      <c r="BB95" s="59"/>
      <c r="BC95" s="59"/>
      <c r="BD95" s="59">
        <f>S95</f>
        <v>0</v>
      </c>
      <c r="BE95" s="59"/>
      <c r="BF95" s="59"/>
      <c r="BG95" s="59"/>
      <c r="BH95" s="59"/>
      <c r="BI95" s="59"/>
      <c r="BJ95" s="62"/>
      <c r="BW95" s="62"/>
      <c r="BX95" s="62"/>
      <c r="BY95" s="68"/>
      <c r="BZ95" s="68"/>
      <c r="CA95" s="62"/>
      <c r="CB95" s="68"/>
      <c r="CC95" s="68"/>
      <c r="CD95" s="68"/>
      <c r="CE95" s="79"/>
      <c r="CG95" s="60"/>
      <c r="CH95" s="60"/>
      <c r="CI95" s="60"/>
      <c r="CJ95" s="60"/>
    </row>
    <row r="96" spans="1:88" s="47" customFormat="1" ht="13.5">
      <c r="A96" s="115"/>
      <c r="B96" s="128"/>
      <c r="C96" s="68"/>
      <c r="D96" s="60"/>
      <c r="E96" s="60"/>
      <c r="F96" s="48"/>
      <c r="G96" s="60"/>
      <c r="H96" s="60"/>
      <c r="I96" s="60"/>
      <c r="J96" s="60"/>
      <c r="K96" s="60"/>
      <c r="L96" s="60"/>
      <c r="M96" s="60"/>
      <c r="N96" s="60"/>
      <c r="O96" s="127"/>
      <c r="P96" s="105"/>
      <c r="Q96" s="68"/>
      <c r="R96" s="85"/>
      <c r="S96" s="85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Z96" s="78"/>
      <c r="BA96" s="59"/>
      <c r="BB96" s="59"/>
      <c r="BC96" s="59"/>
      <c r="BD96" s="59"/>
      <c r="BE96" s="59"/>
      <c r="BF96" s="59"/>
      <c r="BG96" s="59"/>
      <c r="BH96" s="59">
        <f>S96</f>
        <v>0</v>
      </c>
      <c r="BI96" s="59"/>
      <c r="BJ96" s="62"/>
      <c r="BW96" s="62"/>
      <c r="BX96" s="62"/>
      <c r="BY96" s="68"/>
      <c r="BZ96" s="68"/>
      <c r="CA96" s="68"/>
      <c r="CB96" s="68"/>
      <c r="CC96" s="68"/>
      <c r="CD96" s="68"/>
      <c r="CE96" s="79"/>
      <c r="CG96" s="60"/>
      <c r="CH96" s="60"/>
      <c r="CI96" s="60"/>
      <c r="CJ96" s="60"/>
    </row>
    <row r="97" spans="1:88" ht="13.5">
      <c r="A97" s="115"/>
      <c r="B97" s="128"/>
      <c r="C97" s="68"/>
      <c r="D97" s="60"/>
      <c r="E97" s="60"/>
      <c r="G97" s="60"/>
      <c r="H97" s="60"/>
      <c r="I97" s="60"/>
      <c r="J97" s="60"/>
      <c r="K97" s="60"/>
      <c r="L97" s="60"/>
      <c r="M97" s="60"/>
      <c r="N97" s="60"/>
      <c r="O97" s="127"/>
      <c r="P97" s="105"/>
      <c r="Q97" s="68"/>
      <c r="R97" s="85"/>
      <c r="S97" s="85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Z97" s="78"/>
      <c r="BA97" s="59"/>
      <c r="BB97" s="59"/>
      <c r="BC97" s="59"/>
      <c r="BD97" s="59"/>
      <c r="BE97" s="59"/>
      <c r="BF97" s="59"/>
      <c r="BG97" s="59"/>
      <c r="BH97" s="59">
        <f>S97</f>
        <v>0</v>
      </c>
      <c r="BI97" s="59"/>
      <c r="BJ97" s="62"/>
      <c r="BW97" s="68"/>
      <c r="BX97" s="62"/>
      <c r="BY97" s="68"/>
      <c r="BZ97" s="68"/>
      <c r="CA97" s="68"/>
      <c r="CB97" s="68"/>
      <c r="CC97" s="68"/>
      <c r="CD97" s="68"/>
      <c r="CE97" s="79"/>
      <c r="CG97" s="60"/>
      <c r="CH97" s="60"/>
      <c r="CI97" s="60"/>
      <c r="CJ97" s="60"/>
    </row>
    <row r="98" spans="1:88" ht="13.5">
      <c r="A98" s="115"/>
      <c r="B98" s="128"/>
      <c r="C98" s="68"/>
      <c r="D98" s="60"/>
      <c r="E98" s="60"/>
      <c r="G98" s="60"/>
      <c r="H98" s="60"/>
      <c r="I98" s="60"/>
      <c r="J98" s="60"/>
      <c r="K98" s="60"/>
      <c r="L98" s="60"/>
      <c r="M98" s="60"/>
      <c r="N98" s="60"/>
      <c r="O98" s="127"/>
      <c r="P98" s="105"/>
      <c r="Q98" s="68"/>
      <c r="R98" s="85"/>
      <c r="S98" s="85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Z98" s="78"/>
      <c r="BA98" s="59"/>
      <c r="BB98" s="59"/>
      <c r="BC98" s="59"/>
      <c r="BD98" s="59"/>
      <c r="BE98" s="59"/>
      <c r="BF98" s="59"/>
      <c r="BG98" s="59"/>
      <c r="BH98" s="59"/>
      <c r="BI98" s="59"/>
      <c r="BJ98" s="62"/>
      <c r="BW98" s="68"/>
      <c r="BX98" s="68"/>
      <c r="BY98" s="68"/>
      <c r="BZ98" s="68"/>
      <c r="CA98" s="68"/>
      <c r="CB98" s="68"/>
      <c r="CC98" s="68"/>
      <c r="CD98" s="62"/>
      <c r="CE98" s="129"/>
      <c r="CG98" s="60"/>
      <c r="CH98" s="60"/>
      <c r="CI98" s="60"/>
      <c r="CJ98" s="60"/>
    </row>
    <row r="99" spans="1:88" ht="13.5">
      <c r="A99" s="115"/>
      <c r="B99" s="128"/>
      <c r="C99" s="68"/>
      <c r="D99" s="60"/>
      <c r="E99" s="60"/>
      <c r="G99" s="60"/>
      <c r="H99" s="60"/>
      <c r="I99" s="60"/>
      <c r="J99" s="60"/>
      <c r="K99" s="60"/>
      <c r="L99" s="60"/>
      <c r="M99" s="60"/>
      <c r="N99" s="60"/>
      <c r="O99" s="127"/>
      <c r="P99" s="105"/>
      <c r="Q99" s="68"/>
      <c r="R99" s="85"/>
      <c r="S99" s="85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Z99" s="78"/>
      <c r="BA99" s="59"/>
      <c r="BB99" s="59"/>
      <c r="BC99" s="59"/>
      <c r="BD99" s="59"/>
      <c r="BE99" s="59"/>
      <c r="BF99" s="59"/>
      <c r="BG99" s="59"/>
      <c r="BH99" s="59">
        <f>S99</f>
        <v>0</v>
      </c>
      <c r="BI99" s="59"/>
      <c r="BJ99" s="62"/>
      <c r="BK99" s="62"/>
      <c r="BL99" s="59"/>
      <c r="BM99" s="59"/>
      <c r="BN99" s="59"/>
      <c r="BO99" s="59"/>
      <c r="BP99" s="59"/>
      <c r="BQ99" s="59"/>
      <c r="BR99" s="59"/>
      <c r="BS99" s="59"/>
      <c r="BT99" s="59"/>
      <c r="BU99" s="113"/>
      <c r="BV99" s="113"/>
      <c r="BW99" s="68"/>
      <c r="BX99" s="68"/>
      <c r="BY99" s="68"/>
      <c r="BZ99" s="68"/>
      <c r="CA99" s="68"/>
      <c r="CB99" s="68"/>
      <c r="CC99" s="68"/>
      <c r="CD99" s="68"/>
      <c r="CE99" s="79"/>
      <c r="CG99" s="60"/>
      <c r="CH99" s="60"/>
      <c r="CI99" s="60"/>
      <c r="CJ99" s="60"/>
    </row>
    <row r="100" spans="1:88" ht="13.5">
      <c r="A100" s="115"/>
      <c r="B100" s="128"/>
      <c r="C100" s="68"/>
      <c r="D100" s="60"/>
      <c r="E100" s="60"/>
      <c r="G100" s="60"/>
      <c r="H100" s="60"/>
      <c r="I100" s="60"/>
      <c r="J100" s="60"/>
      <c r="K100" s="60"/>
      <c r="L100" s="60"/>
      <c r="M100" s="60"/>
      <c r="N100" s="60"/>
      <c r="O100" s="127"/>
      <c r="P100" s="105"/>
      <c r="Q100" s="68"/>
      <c r="R100" s="62"/>
      <c r="S100" s="169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Z100" s="13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131"/>
      <c r="BX100" s="131"/>
      <c r="BY100" s="131"/>
      <c r="BZ100" s="131"/>
      <c r="CA100" s="131"/>
      <c r="CB100" s="131"/>
      <c r="CC100" s="131"/>
      <c r="CD100" s="131"/>
      <c r="CE100" s="132"/>
      <c r="CG100" s="60"/>
      <c r="CH100" s="60"/>
      <c r="CI100" s="60"/>
      <c r="CJ100" s="60"/>
    </row>
    <row r="101" spans="1:106" s="135" customFormat="1" ht="13.5">
      <c r="A101" s="133"/>
      <c r="B101" s="134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7"/>
      <c r="CQ101" s="138"/>
      <c r="CR101" s="138"/>
      <c r="CS101" s="137"/>
      <c r="CT101" s="139"/>
      <c r="CU101" s="139"/>
      <c r="CV101" s="140"/>
      <c r="CW101" s="139"/>
      <c r="CX101" s="139"/>
      <c r="CY101" s="139"/>
      <c r="CZ101" s="139"/>
      <c r="DA101" s="139"/>
      <c r="DB101" s="141"/>
    </row>
    <row r="102" spans="1:2" s="81" customFormat="1" ht="13.5">
      <c r="A102" s="115"/>
      <c r="B102" s="128"/>
    </row>
    <row r="103" spans="1:23" s="81" customFormat="1" ht="13.5">
      <c r="A103" s="115"/>
      <c r="B103" s="128"/>
      <c r="C103" s="142"/>
      <c r="U103" s="143"/>
      <c r="V103" s="143"/>
      <c r="W103" s="143"/>
    </row>
    <row r="104" spans="1:219" s="178" customFormat="1" ht="13.5">
      <c r="A104" s="177"/>
      <c r="D104" s="260"/>
      <c r="E104" s="261" t="s">
        <v>7</v>
      </c>
      <c r="F104" s="260"/>
      <c r="G104" s="262"/>
      <c r="H104" s="263" t="s">
        <v>107</v>
      </c>
      <c r="I104" s="262"/>
      <c r="J104" s="262"/>
      <c r="K104" s="256"/>
      <c r="L104" s="264" t="s">
        <v>113</v>
      </c>
      <c r="M104" s="256"/>
      <c r="N104" s="264" t="s">
        <v>138</v>
      </c>
      <c r="O104" s="256"/>
      <c r="Y104" s="256" t="s">
        <v>137</v>
      </c>
      <c r="Z104" s="256"/>
      <c r="AA104" s="255"/>
      <c r="AB104" s="180"/>
      <c r="AC104" s="181"/>
      <c r="AD104" s="181"/>
      <c r="AE104" s="259" t="s">
        <v>139</v>
      </c>
      <c r="AF104" s="181"/>
      <c r="AG104" s="180"/>
      <c r="AH104" s="180"/>
      <c r="AI104" s="258" t="s">
        <v>122</v>
      </c>
      <c r="AJ104" s="180"/>
      <c r="AK104" s="182"/>
      <c r="AL104" s="182"/>
      <c r="AM104" s="182"/>
      <c r="AN104" s="183"/>
      <c r="AO104" s="179"/>
      <c r="AP104" s="179"/>
      <c r="AQ104" s="179"/>
      <c r="AR104" s="180"/>
      <c r="AS104" s="184"/>
      <c r="AT104" s="180"/>
      <c r="AU104" s="180"/>
      <c r="AV104" s="179"/>
      <c r="AW104" s="179"/>
      <c r="CF104" s="185"/>
      <c r="CG104" s="185"/>
      <c r="DX104" s="185"/>
      <c r="DY104" s="185"/>
      <c r="DZ104" s="185"/>
      <c r="EA104" s="185"/>
      <c r="EB104" s="185"/>
      <c r="EC104" s="185"/>
      <c r="ED104" s="185"/>
      <c r="EE104" s="185"/>
      <c r="EF104" s="185"/>
      <c r="EG104" s="185"/>
      <c r="EH104" s="185"/>
      <c r="EI104" s="185"/>
      <c r="EJ104" s="185"/>
      <c r="EK104" s="185"/>
      <c r="EL104" s="185"/>
      <c r="EM104" s="185"/>
      <c r="EN104" s="185"/>
      <c r="EO104" s="185"/>
      <c r="EP104" s="185"/>
      <c r="EQ104" s="185"/>
      <c r="ER104" s="185"/>
      <c r="ES104" s="185"/>
      <c r="ET104" s="185"/>
      <c r="EU104" s="185"/>
      <c r="EV104" s="185"/>
      <c r="EW104" s="185"/>
      <c r="EX104" s="185"/>
      <c r="EY104" s="185"/>
      <c r="EZ104" s="185"/>
      <c r="FA104" s="185"/>
      <c r="FB104" s="185"/>
      <c r="FC104" s="185"/>
      <c r="FD104" s="185"/>
      <c r="FE104" s="185"/>
      <c r="FF104" s="185"/>
      <c r="FG104" s="185"/>
      <c r="FH104" s="185"/>
      <c r="FI104" s="185"/>
      <c r="FJ104" s="185"/>
      <c r="FK104" s="185"/>
      <c r="FL104" s="185"/>
      <c r="FM104" s="185"/>
      <c r="FN104" s="185"/>
      <c r="FO104" s="185"/>
      <c r="FP104" s="185"/>
      <c r="FQ104" s="185"/>
      <c r="FR104" s="185"/>
      <c r="FS104" s="185"/>
      <c r="FT104" s="185"/>
      <c r="FU104" s="185"/>
      <c r="FV104" s="185"/>
      <c r="FW104" s="185"/>
      <c r="FX104" s="185"/>
      <c r="FY104" s="185"/>
      <c r="FZ104" s="185"/>
      <c r="GA104" s="185"/>
      <c r="GB104" s="185"/>
      <c r="GC104" s="185"/>
      <c r="GD104" s="185"/>
      <c r="GE104" s="185"/>
      <c r="GF104" s="185"/>
      <c r="GG104" s="185"/>
      <c r="GH104" s="185"/>
      <c r="GI104" s="185"/>
      <c r="GJ104" s="185"/>
      <c r="GK104" s="185"/>
      <c r="GL104" s="185"/>
      <c r="GM104" s="185"/>
      <c r="GN104" s="185"/>
      <c r="GO104" s="185"/>
      <c r="GP104" s="185"/>
      <c r="GQ104" s="185"/>
      <c r="GR104" s="185"/>
      <c r="GS104" s="185"/>
      <c r="GT104" s="185"/>
      <c r="GU104" s="185"/>
      <c r="GV104" s="185"/>
      <c r="GW104" s="185"/>
      <c r="GX104" s="185"/>
      <c r="GY104" s="185"/>
      <c r="GZ104" s="185"/>
      <c r="HA104" s="185"/>
      <c r="HB104" s="185"/>
      <c r="HC104" s="185"/>
      <c r="HD104" s="185"/>
      <c r="HE104" s="185"/>
      <c r="HF104" s="185"/>
      <c r="HG104" s="185"/>
      <c r="HH104" s="185"/>
      <c r="HI104" s="185"/>
      <c r="HJ104" s="185"/>
      <c r="HK104" s="185"/>
    </row>
    <row r="105" spans="1:231" s="193" customFormat="1" ht="13.5">
      <c r="A105" s="186" t="s">
        <v>108</v>
      </c>
      <c r="B105" s="187" t="s">
        <v>109</v>
      </c>
      <c r="C105" s="186" t="s">
        <v>110</v>
      </c>
      <c r="D105" s="188" t="s">
        <v>3</v>
      </c>
      <c r="E105" s="188" t="s">
        <v>4</v>
      </c>
      <c r="F105" s="188" t="s">
        <v>5</v>
      </c>
      <c r="G105" s="189" t="s">
        <v>3</v>
      </c>
      <c r="H105" s="189" t="s">
        <v>4</v>
      </c>
      <c r="I105" s="189" t="s">
        <v>5</v>
      </c>
      <c r="J105" s="189" t="s">
        <v>111</v>
      </c>
      <c r="K105" s="186" t="s">
        <v>112</v>
      </c>
      <c r="L105" s="190" t="s">
        <v>144</v>
      </c>
      <c r="M105" s="190" t="s">
        <v>145</v>
      </c>
      <c r="N105" s="190" t="s">
        <v>144</v>
      </c>
      <c r="O105" s="190" t="s">
        <v>145</v>
      </c>
      <c r="P105" s="186" t="s">
        <v>2</v>
      </c>
      <c r="Q105" s="186" t="s">
        <v>1</v>
      </c>
      <c r="R105" s="255" t="s">
        <v>119</v>
      </c>
      <c r="S105" s="191" t="s">
        <v>132</v>
      </c>
      <c r="T105" s="191" t="s">
        <v>133</v>
      </c>
      <c r="U105" s="256" t="s">
        <v>148</v>
      </c>
      <c r="V105" s="264" t="s">
        <v>173</v>
      </c>
      <c r="W105" s="254" t="s">
        <v>150</v>
      </c>
      <c r="X105" s="255" t="s">
        <v>120</v>
      </c>
      <c r="Y105" s="190" t="s">
        <v>144</v>
      </c>
      <c r="Z105" s="190" t="s">
        <v>145</v>
      </c>
      <c r="AA105" s="186" t="s">
        <v>114</v>
      </c>
      <c r="AB105" s="186" t="s">
        <v>115</v>
      </c>
      <c r="AC105" s="186" t="s">
        <v>116</v>
      </c>
      <c r="AD105" s="186" t="s">
        <v>117</v>
      </c>
      <c r="AE105" s="190" t="s">
        <v>144</v>
      </c>
      <c r="AF105" s="190" t="s">
        <v>145</v>
      </c>
      <c r="AG105" s="254" t="s">
        <v>150</v>
      </c>
      <c r="AH105" s="192"/>
      <c r="AI105" s="186" t="s">
        <v>118</v>
      </c>
      <c r="AJ105" s="257" t="s">
        <v>123</v>
      </c>
      <c r="AK105" s="257" t="s">
        <v>124</v>
      </c>
      <c r="AL105" s="257" t="s">
        <v>125</v>
      </c>
      <c r="AM105" s="194">
        <v>1</v>
      </c>
      <c r="AN105" s="194">
        <v>2</v>
      </c>
      <c r="AO105" s="194">
        <v>3</v>
      </c>
      <c r="AP105" s="194">
        <v>4</v>
      </c>
      <c r="AQ105" s="194">
        <v>5</v>
      </c>
      <c r="AR105" s="194">
        <v>6</v>
      </c>
      <c r="AS105" s="194">
        <v>7</v>
      </c>
      <c r="AT105" s="194">
        <v>8</v>
      </c>
      <c r="AU105" s="194">
        <v>9</v>
      </c>
      <c r="AV105" s="194">
        <v>10</v>
      </c>
      <c r="AW105" s="194">
        <v>11</v>
      </c>
      <c r="AX105" s="194">
        <v>12</v>
      </c>
      <c r="AY105" s="194">
        <v>13</v>
      </c>
      <c r="AZ105" s="194">
        <v>14</v>
      </c>
      <c r="BA105" s="194">
        <v>15</v>
      </c>
      <c r="BB105" s="194">
        <v>16</v>
      </c>
      <c r="BC105" s="194">
        <v>17</v>
      </c>
      <c r="BD105" s="194">
        <v>18</v>
      </c>
      <c r="BE105" s="194">
        <v>19</v>
      </c>
      <c r="BF105" s="194">
        <v>20</v>
      </c>
      <c r="BG105" s="194">
        <v>21</v>
      </c>
      <c r="BH105" s="194">
        <v>22</v>
      </c>
      <c r="BI105" s="194">
        <v>23</v>
      </c>
      <c r="BJ105" s="194">
        <v>24</v>
      </c>
      <c r="BK105" s="194">
        <v>25</v>
      </c>
      <c r="BL105" s="194">
        <v>26</v>
      </c>
      <c r="BM105" s="194">
        <v>27</v>
      </c>
      <c r="BN105" s="194">
        <v>28</v>
      </c>
      <c r="BO105" s="194">
        <v>29</v>
      </c>
      <c r="BP105" s="194">
        <v>30</v>
      </c>
      <c r="BQ105" s="194">
        <v>31</v>
      </c>
      <c r="BR105" s="194">
        <v>32</v>
      </c>
      <c r="BS105" s="194">
        <v>33</v>
      </c>
      <c r="BT105" s="194">
        <v>34</v>
      </c>
      <c r="BU105" s="194">
        <v>35</v>
      </c>
      <c r="BV105" s="194">
        <v>36</v>
      </c>
      <c r="BW105" s="194">
        <v>37</v>
      </c>
      <c r="BX105" s="194">
        <v>38</v>
      </c>
      <c r="BY105" s="194">
        <v>39</v>
      </c>
      <c r="BZ105" s="194">
        <v>40</v>
      </c>
      <c r="CA105" s="194">
        <v>41</v>
      </c>
      <c r="CB105" s="194">
        <v>42</v>
      </c>
      <c r="CC105" s="194">
        <v>43</v>
      </c>
      <c r="CD105" s="194">
        <v>44</v>
      </c>
      <c r="CE105" s="194">
        <v>45</v>
      </c>
      <c r="CF105" s="194">
        <v>46</v>
      </c>
      <c r="CG105" s="194">
        <v>47</v>
      </c>
      <c r="CH105" s="194">
        <v>48</v>
      </c>
      <c r="CI105" s="194">
        <v>49</v>
      </c>
      <c r="CJ105" s="194">
        <v>50</v>
      </c>
      <c r="CK105" s="194">
        <v>51</v>
      </c>
      <c r="CL105" s="194">
        <v>52</v>
      </c>
      <c r="CM105" s="194">
        <v>53</v>
      </c>
      <c r="CN105" s="194">
        <v>54</v>
      </c>
      <c r="CO105" s="194">
        <v>55</v>
      </c>
      <c r="CP105" s="194">
        <v>56</v>
      </c>
      <c r="CQ105" s="194">
        <v>57</v>
      </c>
      <c r="CR105" s="194">
        <v>58</v>
      </c>
      <c r="CS105" s="194">
        <v>59</v>
      </c>
      <c r="CT105" s="194">
        <v>60</v>
      </c>
      <c r="CU105" s="194">
        <v>61</v>
      </c>
      <c r="CV105" s="194">
        <v>62</v>
      </c>
      <c r="CW105" s="194">
        <v>63</v>
      </c>
      <c r="CX105" s="194">
        <v>64</v>
      </c>
      <c r="CY105" s="194">
        <v>65</v>
      </c>
      <c r="CZ105" s="194">
        <v>66</v>
      </c>
      <c r="DA105" s="194">
        <v>67</v>
      </c>
      <c r="DB105" s="194">
        <v>68</v>
      </c>
      <c r="DC105" s="194">
        <v>69</v>
      </c>
      <c r="DD105" s="194">
        <v>70</v>
      </c>
      <c r="DE105" s="194">
        <v>71</v>
      </c>
      <c r="DF105" s="194">
        <v>72</v>
      </c>
      <c r="DG105" s="194">
        <v>73</v>
      </c>
      <c r="DH105" s="194">
        <v>74</v>
      </c>
      <c r="DI105" s="194">
        <v>75</v>
      </c>
      <c r="DJ105" s="194">
        <v>76</v>
      </c>
      <c r="DK105" s="194">
        <v>77</v>
      </c>
      <c r="DL105" s="195" t="s">
        <v>28</v>
      </c>
      <c r="DM105" s="196" t="s">
        <v>29</v>
      </c>
      <c r="DN105" s="196" t="s">
        <v>30</v>
      </c>
      <c r="DO105" s="195" t="s">
        <v>31</v>
      </c>
      <c r="DP105" s="195" t="s">
        <v>32</v>
      </c>
      <c r="DQ105" s="196" t="s">
        <v>33</v>
      </c>
      <c r="DR105" s="197" t="s">
        <v>34</v>
      </c>
      <c r="DS105" s="195" t="s">
        <v>35</v>
      </c>
      <c r="DT105" s="195" t="s">
        <v>36</v>
      </c>
      <c r="DU105" s="196" t="s">
        <v>37</v>
      </c>
      <c r="DV105" s="195" t="s">
        <v>38</v>
      </c>
      <c r="DW105" s="195" t="s">
        <v>39</v>
      </c>
      <c r="DX105" s="196" t="s">
        <v>121</v>
      </c>
      <c r="EK105" s="198"/>
      <c r="EL105" s="199"/>
      <c r="EM105" s="199"/>
      <c r="EN105" s="199"/>
      <c r="EO105" s="199"/>
      <c r="EP105" s="199"/>
      <c r="EQ105" s="199"/>
      <c r="ER105" s="199"/>
      <c r="ES105" s="199"/>
      <c r="ET105" s="199"/>
      <c r="EU105" s="198"/>
      <c r="EV105" s="200"/>
      <c r="EW105" s="200"/>
      <c r="EX105" s="200"/>
      <c r="EY105" s="200"/>
      <c r="EZ105" s="200"/>
      <c r="FA105" s="200"/>
      <c r="FB105" s="200"/>
      <c r="FC105" s="200"/>
      <c r="FD105" s="200"/>
      <c r="FE105" s="200"/>
      <c r="FF105" s="200"/>
      <c r="FG105" s="200"/>
      <c r="FH105" s="200"/>
      <c r="FI105" s="201"/>
      <c r="FJ105" s="201"/>
      <c r="FK105" s="201"/>
      <c r="FL105" s="185"/>
      <c r="FM105" s="185"/>
      <c r="FN105" s="185"/>
      <c r="FO105" s="185"/>
      <c r="FP105" s="185"/>
      <c r="FQ105" s="185"/>
      <c r="FR105" s="185"/>
      <c r="FS105" s="185"/>
      <c r="FT105" s="185"/>
      <c r="FU105" s="185"/>
      <c r="FV105" s="185"/>
      <c r="FW105" s="185"/>
      <c r="FX105" s="185"/>
      <c r="FY105" s="185"/>
      <c r="FZ105" s="185"/>
      <c r="GA105" s="185"/>
      <c r="GB105" s="185"/>
      <c r="GC105" s="185"/>
      <c r="GD105" s="185"/>
      <c r="GE105" s="185"/>
      <c r="GF105" s="185"/>
      <c r="GG105" s="185"/>
      <c r="GH105" s="185"/>
      <c r="GI105" s="185"/>
      <c r="GJ105" s="185"/>
      <c r="GK105" s="185"/>
      <c r="GL105" s="185"/>
      <c r="GM105" s="185"/>
      <c r="GN105" s="185"/>
      <c r="GO105" s="185"/>
      <c r="GP105" s="185"/>
      <c r="GQ105" s="185"/>
      <c r="GR105" s="185"/>
      <c r="GS105" s="185"/>
      <c r="GT105" s="185"/>
      <c r="GU105" s="185"/>
      <c r="GV105" s="185"/>
      <c r="GW105" s="185"/>
      <c r="GX105" s="185"/>
      <c r="GY105" s="185"/>
      <c r="GZ105" s="185"/>
      <c r="HA105" s="185"/>
      <c r="HB105" s="185"/>
      <c r="HC105" s="185"/>
      <c r="HD105" s="185"/>
      <c r="HE105" s="185"/>
      <c r="HF105" s="185"/>
      <c r="HG105" s="185"/>
      <c r="HH105" s="185"/>
      <c r="HI105" s="185"/>
      <c r="HJ105" s="185"/>
      <c r="HK105" s="185"/>
      <c r="HL105" s="185"/>
      <c r="HM105" s="202"/>
      <c r="HN105" s="202"/>
      <c r="HO105" s="202"/>
      <c r="HP105" s="202"/>
      <c r="HQ105" s="202"/>
      <c r="HR105" s="202"/>
      <c r="HS105" s="202"/>
      <c r="HT105" s="202"/>
      <c r="HU105" s="202"/>
      <c r="HV105" s="202"/>
      <c r="HW105" s="202"/>
    </row>
    <row r="106" spans="2:231" s="144" customFormat="1" ht="12.75">
      <c r="B106" s="145">
        <f>'STQ-77'!E3</f>
        <v>0</v>
      </c>
      <c r="C106" s="145">
        <f>'STQ-77'!L4</f>
        <v>0</v>
      </c>
      <c r="D106" s="145">
        <f>'STQ-77'!O3</f>
        <v>0</v>
      </c>
      <c r="E106" s="145">
        <f>'STQ-77'!P3</f>
        <v>0</v>
      </c>
      <c r="F106" s="145">
        <f>'STQ-77'!Q3</f>
        <v>0</v>
      </c>
      <c r="G106" s="145">
        <f>'STQ-77'!O4</f>
        <v>0</v>
      </c>
      <c r="H106" s="145">
        <f>'STQ-77'!P4</f>
        <v>0</v>
      </c>
      <c r="I106" s="145">
        <f>'STQ-77'!Q4</f>
        <v>0</v>
      </c>
      <c r="J106" s="145">
        <f>'STQ-77'!L5</f>
        <v>0</v>
      </c>
      <c r="K106" s="145">
        <f>'STQ-77'!L3</f>
        <v>0</v>
      </c>
      <c r="L106" s="145">
        <f>'STQ-77'!G7</f>
        <v>0</v>
      </c>
      <c r="M106" s="144">
        <f>'STQ-77'!I7</f>
        <v>0</v>
      </c>
      <c r="N106" s="144">
        <f>'STQ-77'!G9</f>
        <v>0</v>
      </c>
      <c r="O106" s="144">
        <f>'STQ-77'!I9</f>
        <v>0</v>
      </c>
      <c r="P106" s="144">
        <f>'STQ-77'!W4</f>
        <v>0</v>
      </c>
      <c r="Q106" s="144">
        <f>'STQ-77'!Y4</f>
        <v>0</v>
      </c>
      <c r="R106" s="144">
        <f>'STQ-77'!U3</f>
        <v>0</v>
      </c>
      <c r="S106" s="144">
        <f>'STQ-77'!E4</f>
        <v>0</v>
      </c>
      <c r="T106" s="144">
        <f>'STQ-77'!E5</f>
        <v>0</v>
      </c>
      <c r="U106" s="144">
        <f>'STQ-77'!O5</f>
        <v>0</v>
      </c>
      <c r="V106" s="309">
        <f>'STQ-77'!U8</f>
        <v>0</v>
      </c>
      <c r="W106" s="209"/>
      <c r="X106" s="146">
        <f>'STQ-77'!U4</f>
        <v>0</v>
      </c>
      <c r="Y106" s="145">
        <f>'STQ-77'!G6</f>
        <v>0</v>
      </c>
      <c r="Z106" s="145">
        <f>'STQ-77'!I6</f>
        <v>0</v>
      </c>
      <c r="AA106" s="145">
        <f>'STQ-77'!L8</f>
        <v>0</v>
      </c>
      <c r="AB106" s="146">
        <f>'STQ-77'!L9</f>
        <v>0</v>
      </c>
      <c r="AC106" s="146">
        <f>'STQ-77'!L6</f>
        <v>0</v>
      </c>
      <c r="AD106" s="146">
        <f>'STQ-77'!O6</f>
        <v>0</v>
      </c>
      <c r="AE106" s="146">
        <f>'STQ-77'!G8</f>
        <v>0</v>
      </c>
      <c r="AF106" s="146">
        <f>'STQ-77'!I8</f>
        <v>0</v>
      </c>
      <c r="AG106" s="209"/>
      <c r="AH106" s="210"/>
      <c r="AI106" s="146">
        <f>'STQ-77'!O8</f>
        <v>0</v>
      </c>
      <c r="AJ106" s="144">
        <f>'STQ-77'!F94</f>
        <v>0</v>
      </c>
      <c r="AK106" s="144">
        <f>'STQ-77'!I94</f>
        <v>0</v>
      </c>
      <c r="AL106" s="144">
        <f>'STQ-77'!O94</f>
        <v>0</v>
      </c>
      <c r="AM106" s="147">
        <f>B16</f>
        <v>0</v>
      </c>
      <c r="AN106" s="147">
        <f>B17</f>
        <v>0</v>
      </c>
      <c r="AO106" s="147">
        <f>B18</f>
        <v>0</v>
      </c>
      <c r="AP106" s="147">
        <f>B19</f>
        <v>0</v>
      </c>
      <c r="AQ106" s="147">
        <f>B20</f>
        <v>0</v>
      </c>
      <c r="AR106" s="147">
        <f>B21</f>
        <v>0</v>
      </c>
      <c r="AS106" s="147">
        <f>B22</f>
        <v>0</v>
      </c>
      <c r="AT106" s="147">
        <f>B23</f>
        <v>0</v>
      </c>
      <c r="AU106" s="147">
        <f>B24</f>
        <v>0</v>
      </c>
      <c r="AV106" s="147">
        <f>B25</f>
        <v>0</v>
      </c>
      <c r="AW106" s="147">
        <f>B26</f>
        <v>0</v>
      </c>
      <c r="AX106" s="147">
        <f>B27</f>
        <v>0</v>
      </c>
      <c r="AY106" s="147">
        <f>B28</f>
        <v>0</v>
      </c>
      <c r="AZ106" s="147">
        <f>B29</f>
        <v>0</v>
      </c>
      <c r="BA106" s="147">
        <f>B30</f>
        <v>0</v>
      </c>
      <c r="BB106" s="147">
        <f>B31</f>
        <v>0</v>
      </c>
      <c r="BC106" s="147">
        <f>B32</f>
        <v>0</v>
      </c>
      <c r="BD106" s="147">
        <f>B33</f>
        <v>0</v>
      </c>
      <c r="BE106" s="147">
        <f>B34</f>
        <v>0</v>
      </c>
      <c r="BF106" s="147">
        <f>B35</f>
        <v>0</v>
      </c>
      <c r="BG106" s="147">
        <f>B36</f>
        <v>0</v>
      </c>
      <c r="BH106" s="147">
        <f>B37</f>
        <v>0</v>
      </c>
      <c r="BI106" s="147">
        <f>B38</f>
        <v>0</v>
      </c>
      <c r="BJ106" s="147">
        <f>B39</f>
        <v>0</v>
      </c>
      <c r="BK106" s="147">
        <f>B40</f>
        <v>0</v>
      </c>
      <c r="BL106" s="147">
        <f>B41</f>
        <v>0</v>
      </c>
      <c r="BM106" s="147">
        <f>B42</f>
        <v>0</v>
      </c>
      <c r="BN106" s="147">
        <f>B43</f>
        <v>0</v>
      </c>
      <c r="BO106" s="147">
        <f>B44</f>
        <v>0</v>
      </c>
      <c r="BP106" s="147">
        <f>B45</f>
        <v>0</v>
      </c>
      <c r="BQ106" s="147">
        <f>B46</f>
        <v>0</v>
      </c>
      <c r="BR106" s="147">
        <f>B47</f>
        <v>0</v>
      </c>
      <c r="BS106" s="147">
        <f>B48</f>
        <v>0</v>
      </c>
      <c r="BT106" s="147">
        <f>B49</f>
        <v>0</v>
      </c>
      <c r="BU106" s="147">
        <f>B50</f>
        <v>0</v>
      </c>
      <c r="BV106" s="147">
        <f>B51</f>
        <v>0</v>
      </c>
      <c r="BW106" s="147">
        <f>B52</f>
        <v>0</v>
      </c>
      <c r="BX106" s="147">
        <f>B53</f>
        <v>0</v>
      </c>
      <c r="BY106" s="147">
        <f>B54</f>
        <v>0</v>
      </c>
      <c r="BZ106" s="147">
        <f>B55</f>
        <v>0</v>
      </c>
      <c r="CA106" s="147">
        <f>B56</f>
        <v>0</v>
      </c>
      <c r="CB106" s="147">
        <f>B57</f>
        <v>0</v>
      </c>
      <c r="CC106" s="147">
        <f>B58</f>
        <v>0</v>
      </c>
      <c r="CD106" s="147">
        <f>B59</f>
        <v>0</v>
      </c>
      <c r="CE106" s="147">
        <f>B60</f>
        <v>0</v>
      </c>
      <c r="CF106" s="147">
        <f>B61</f>
        <v>0</v>
      </c>
      <c r="CG106" s="147">
        <f>B62</f>
        <v>0</v>
      </c>
      <c r="CH106" s="147">
        <f>B63</f>
        <v>0</v>
      </c>
      <c r="CI106" s="147">
        <f>B64</f>
        <v>0</v>
      </c>
      <c r="CJ106" s="147">
        <f>B65</f>
        <v>0</v>
      </c>
      <c r="CK106" s="147">
        <f>B66</f>
        <v>0</v>
      </c>
      <c r="CL106" s="147">
        <f>B67</f>
        <v>0</v>
      </c>
      <c r="CM106" s="147">
        <f>B68</f>
        <v>0</v>
      </c>
      <c r="CN106" s="147">
        <f>B69</f>
        <v>0</v>
      </c>
      <c r="CO106" s="147">
        <f>B70</f>
        <v>0</v>
      </c>
      <c r="CP106" s="147">
        <f>B71</f>
        <v>0</v>
      </c>
      <c r="CQ106" s="147">
        <f>B72</f>
        <v>0</v>
      </c>
      <c r="CR106" s="147">
        <f>B73</f>
        <v>0</v>
      </c>
      <c r="CS106" s="147">
        <f>B74</f>
        <v>0</v>
      </c>
      <c r="CT106" s="147">
        <f>B75</f>
        <v>0</v>
      </c>
      <c r="CU106" s="147">
        <f>B76</f>
        <v>0</v>
      </c>
      <c r="CV106" s="147">
        <f>B77</f>
        <v>0</v>
      </c>
      <c r="CW106" s="147">
        <f>B78</f>
        <v>0</v>
      </c>
      <c r="CX106" s="147">
        <f>B79</f>
        <v>0</v>
      </c>
      <c r="CY106" s="147">
        <f>B80</f>
        <v>0</v>
      </c>
      <c r="CZ106" s="147">
        <f>B81</f>
        <v>0</v>
      </c>
      <c r="DA106" s="147">
        <f>B82</f>
        <v>0</v>
      </c>
      <c r="DB106" s="147">
        <f>B83</f>
        <v>0</v>
      </c>
      <c r="DC106" s="147">
        <f>B84</f>
        <v>0</v>
      </c>
      <c r="DD106" s="147">
        <f>B85</f>
        <v>0</v>
      </c>
      <c r="DE106" s="147">
        <f>B86</f>
        <v>0</v>
      </c>
      <c r="DF106" s="147">
        <f>B87</f>
        <v>0</v>
      </c>
      <c r="DG106" s="147">
        <f>B88</f>
        <v>0</v>
      </c>
      <c r="DH106" s="147">
        <f>B89</f>
        <v>0</v>
      </c>
      <c r="DI106" s="147">
        <f>B90</f>
        <v>0</v>
      </c>
      <c r="DJ106" s="147">
        <f>B91</f>
        <v>0</v>
      </c>
      <c r="DK106" s="147">
        <f>B92</f>
        <v>0</v>
      </c>
      <c r="DL106" s="148" t="e">
        <f>AM106+AZ106+BM106+BZ106+CY106+IF(CM106=1,4,IF(CM106=2,3,IF(CM106=3,2,IF(CM106=4,1,"N/A"))))</f>
        <v>#VALUE!</v>
      </c>
      <c r="DM106" s="148">
        <f>AO106+BB106+BO106+CB106+CO106+BQ106</f>
        <v>0</v>
      </c>
      <c r="DN106" s="148" t="e">
        <f>BH106+CH106+CU106+DG106+IF(AU106=1,4,IF(AU106=2,3,IF(AU106=3,2,IF(AU106=4,1,"N/A"))))+CN106</f>
        <v>#VALUE!</v>
      </c>
      <c r="DO106" s="148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148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148" t="e">
        <f>BF106+IF(BU106=1,4,IF(BU106=2,3,IF(BU106=3,2,IF(BU106=4,1,"N/A"))))+CJ106+IF(CL106=1,4,IF(CL106=2,3,IF(CL106=3,2,IF(CL106=4,1,"N/A"))))+DJ106+CW106</f>
        <v>#VALUE!</v>
      </c>
      <c r="DR106" s="148" t="e">
        <f>AX106+BX106+CK106+IF(BK106=1,4,IF(BK106=2,3,IF(BK106=3,2,IF(BK106=4,1,"N/A"))))+BV106++IF(CA106=1,4,IF(CA106=2,3,IF(CA106=3,2,IF(CA106=4,1,"N/A"))))</f>
        <v>#VALUE!</v>
      </c>
      <c r="DS106" s="149" t="e">
        <f>AN106+AV106+BI106+CI106+DC106+IF(BW106=1,4,IF(BW106=2,3,IF(BW106=3,2,IF(BW106=4,1,"N/A"))))</f>
        <v>#VALUE!</v>
      </c>
      <c r="DT106" s="148" t="e">
        <f>IF(AQ106=1,4,IF(AQ106=2,3,IF(AQ106=3,2,IF(AQ106=4,1,"N/A"))))++IF(BA106=1,4,IF(BA106=2,3,IF(BA106=3,2,IF(BA106=4,1,"N/A"))))+DI106+CV106+CX106+CD106</f>
        <v>#VALUE!</v>
      </c>
      <c r="DU106" s="148" t="e">
        <f>AT106+BJ106+BN106+IF(AW106=1,4,IF(AW106=2,3,IF(AW106=3,2,IF(AW106=4,1,"N/A"))))+CQ106+BD106</f>
        <v>#VALUE!</v>
      </c>
      <c r="DV106" s="148">
        <f>AS106+BS106+CF106+CS106+DE106+DH106</f>
        <v>0</v>
      </c>
      <c r="DW106" s="148">
        <f>BG106+BT106+CG106+DF106+CT106+DA106</f>
        <v>0</v>
      </c>
      <c r="DX106" s="150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1"/>
      <c r="GC106" s="81"/>
      <c r="GD106" s="81"/>
      <c r="GE106" s="81"/>
      <c r="GF106" s="81"/>
      <c r="GG106" s="81"/>
      <c r="GH106" s="81"/>
      <c r="GI106" s="81"/>
      <c r="GJ106" s="81"/>
      <c r="GK106" s="81"/>
      <c r="GL106" s="81"/>
      <c r="GM106" s="81"/>
      <c r="GN106" s="81"/>
      <c r="GO106" s="81"/>
      <c r="GP106" s="81"/>
      <c r="GQ106" s="81"/>
      <c r="GR106" s="81"/>
      <c r="GS106" s="81"/>
      <c r="GT106" s="81"/>
      <c r="GU106" s="81"/>
      <c r="GV106" s="81"/>
      <c r="GW106" s="81"/>
      <c r="GX106" s="81"/>
      <c r="GY106" s="81"/>
      <c r="GZ106" s="81"/>
      <c r="HA106" s="81"/>
      <c r="HB106" s="81"/>
      <c r="HC106" s="81"/>
      <c r="HD106" s="81"/>
      <c r="HE106" s="81"/>
      <c r="HF106" s="81"/>
      <c r="HG106" s="81"/>
      <c r="HH106" s="81"/>
      <c r="HI106" s="81"/>
      <c r="HJ106" s="81"/>
      <c r="HK106" s="81"/>
      <c r="HL106" s="163"/>
      <c r="HM106" s="146"/>
      <c r="HN106" s="146"/>
      <c r="HO106" s="146"/>
      <c r="HP106" s="146"/>
      <c r="HQ106" s="146"/>
      <c r="HR106" s="146"/>
      <c r="HS106" s="146"/>
      <c r="HT106" s="146"/>
      <c r="HU106" s="146"/>
      <c r="HV106" s="146"/>
      <c r="HW106" s="146"/>
    </row>
    <row r="107" spans="1:141" s="62" customFormat="1" ht="13.5">
      <c r="A107" s="115"/>
      <c r="B107" s="12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P107" s="105"/>
      <c r="Q107" s="68"/>
      <c r="R107" s="68"/>
      <c r="S107" s="68"/>
      <c r="T107" s="151"/>
      <c r="V107" s="151"/>
      <c r="W107" s="151"/>
      <c r="AD107" s="68"/>
      <c r="AE107" s="68"/>
      <c r="AF107" s="68"/>
      <c r="AG107" s="68"/>
      <c r="AH107" s="68"/>
      <c r="AI107" s="68"/>
      <c r="AJ107" s="68"/>
      <c r="AK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</row>
    <row r="108" spans="1:141" s="62" customFormat="1" ht="13.5">
      <c r="A108" s="115"/>
      <c r="B108" s="12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57"/>
      <c r="P108" s="57"/>
      <c r="Q108" s="68"/>
      <c r="R108" s="68"/>
      <c r="S108" s="68"/>
      <c r="T108" s="151"/>
      <c r="U108" s="151"/>
      <c r="V108" s="152"/>
      <c r="W108" s="151"/>
      <c r="AD108" s="68"/>
      <c r="AE108" s="68"/>
      <c r="AF108" s="68"/>
      <c r="AG108" s="68"/>
      <c r="AH108" s="68"/>
      <c r="AI108" s="68"/>
      <c r="AJ108" s="68"/>
      <c r="AK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53"/>
    </row>
    <row r="109" spans="1:141" s="62" customFormat="1" ht="13.5">
      <c r="A109" s="115"/>
      <c r="B109" s="12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Q109" s="68"/>
      <c r="R109" s="68"/>
      <c r="S109" s="68"/>
      <c r="T109" s="151"/>
      <c r="U109" s="151"/>
      <c r="V109" s="151"/>
      <c r="W109" s="151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EK109" s="165"/>
    </row>
    <row r="110" spans="1:88" s="62" customFormat="1" ht="13.5">
      <c r="A110" s="115"/>
      <c r="B110" s="12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Q110" s="68"/>
      <c r="R110" s="68"/>
      <c r="S110" s="68"/>
      <c r="T110" s="151"/>
      <c r="U110" s="151"/>
      <c r="V110" s="151"/>
      <c r="W110" s="152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</row>
    <row r="111" spans="1:88" s="62" customFormat="1" ht="13.5">
      <c r="A111" s="115"/>
      <c r="B111" s="12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151"/>
      <c r="U111" s="151"/>
      <c r="V111" s="151"/>
      <c r="W111" s="151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</row>
    <row r="112" spans="1:88" s="62" customFormat="1" ht="13.5">
      <c r="A112" s="115"/>
      <c r="B112" s="12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151"/>
      <c r="U112" s="151"/>
      <c r="V112" s="151"/>
      <c r="W112" s="152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</row>
    <row r="113" spans="1:88" s="62" customFormat="1" ht="13.5">
      <c r="A113" s="115"/>
      <c r="B113" s="12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151"/>
      <c r="U113" s="152"/>
      <c r="V113" s="151"/>
      <c r="W113" s="151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</row>
    <row r="114" spans="1:88" s="62" customFormat="1" ht="13.5">
      <c r="A114" s="115"/>
      <c r="B114" s="12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151"/>
      <c r="U114" s="151"/>
      <c r="V114" s="151"/>
      <c r="W114" s="151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</row>
    <row r="115" spans="1:88" s="62" customFormat="1" ht="13.5">
      <c r="A115" s="115"/>
      <c r="B115" s="12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151"/>
      <c r="U115" s="152"/>
      <c r="V115" s="151"/>
      <c r="W115" s="151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</row>
    <row r="116" spans="1:88" s="62" customFormat="1" ht="13.5">
      <c r="A116" s="115"/>
      <c r="B116" s="12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151"/>
      <c r="U116" s="151"/>
      <c r="V116" s="152"/>
      <c r="W116" s="151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</row>
    <row r="117" spans="1:88" s="62" customFormat="1" ht="13.5">
      <c r="A117" s="115"/>
      <c r="B117" s="12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151"/>
      <c r="U117" s="151"/>
      <c r="V117" s="68"/>
      <c r="W117" s="151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</row>
    <row r="118" spans="1:88" s="62" customFormat="1" ht="13.5">
      <c r="A118" s="115"/>
      <c r="B118" s="12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151"/>
      <c r="U118" s="151"/>
      <c r="V118" s="151"/>
      <c r="W118" s="152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</row>
    <row r="119" spans="1:88" s="62" customFormat="1" ht="13.5">
      <c r="A119" s="115"/>
      <c r="B119" s="12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151"/>
      <c r="U119" s="151"/>
      <c r="V119" s="152"/>
      <c r="W119" s="151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</row>
    <row r="120" spans="1:88" s="62" customFormat="1" ht="13.5">
      <c r="A120" s="115"/>
      <c r="B120" s="12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127"/>
      <c r="P120" s="105"/>
      <c r="Q120" s="68"/>
      <c r="R120" s="68"/>
      <c r="S120" s="68"/>
      <c r="T120" s="151"/>
      <c r="U120" s="151"/>
      <c r="V120" s="152"/>
      <c r="W120" s="151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</row>
    <row r="121" spans="1:88" s="62" customFormat="1" ht="13.5">
      <c r="A121" s="115"/>
      <c r="B121" s="12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104"/>
      <c r="P121" s="105"/>
      <c r="Q121" s="68"/>
      <c r="R121" s="68"/>
      <c r="S121" s="68"/>
      <c r="T121" s="151"/>
      <c r="U121" s="151"/>
      <c r="V121" s="151"/>
      <c r="W121" s="151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</row>
    <row r="122" spans="1:88" s="62" customFormat="1" ht="13.5">
      <c r="A122" s="115"/>
      <c r="B122" s="12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127"/>
      <c r="P122" s="105"/>
      <c r="Q122" s="68"/>
      <c r="R122" s="68"/>
      <c r="S122" s="68"/>
      <c r="T122" s="151"/>
      <c r="U122" s="151"/>
      <c r="V122" s="151"/>
      <c r="W122" s="151"/>
      <c r="X122" s="154"/>
      <c r="Y122" s="154"/>
      <c r="Z122" s="154"/>
      <c r="AA122" s="154"/>
      <c r="AB122" s="154"/>
      <c r="AC122" s="154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</row>
    <row r="123" spans="1:88" s="62" customFormat="1" ht="13.5">
      <c r="A123" s="115"/>
      <c r="B123" s="12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104"/>
      <c r="P123" s="105"/>
      <c r="Q123" s="68"/>
      <c r="R123" s="68"/>
      <c r="S123" s="68"/>
      <c r="T123" s="151"/>
      <c r="U123" s="151"/>
      <c r="V123" s="151"/>
      <c r="W123" s="151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</row>
    <row r="124" spans="1:88" s="62" customFormat="1" ht="13.5">
      <c r="A124" s="115"/>
      <c r="B124" s="12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151"/>
      <c r="U124" s="152"/>
      <c r="V124" s="151"/>
      <c r="W124" s="151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</row>
    <row r="125" spans="1:88" s="62" customFormat="1" ht="13.5">
      <c r="A125" s="115"/>
      <c r="B125" s="12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151"/>
      <c r="U125" s="151"/>
      <c r="V125" s="151"/>
      <c r="W125" s="151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</row>
    <row r="126" spans="1:88" s="62" customFormat="1" ht="13.5">
      <c r="A126" s="115"/>
      <c r="B126" s="12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151"/>
      <c r="U126" s="151"/>
      <c r="V126" s="151"/>
      <c r="W126" s="151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</row>
    <row r="127" spans="1:88" s="62" customFormat="1" ht="13.5">
      <c r="A127" s="115"/>
      <c r="B127" s="12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151"/>
      <c r="U127" s="151"/>
      <c r="V127" s="151"/>
      <c r="W127" s="151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</row>
    <row r="128" spans="1:88" s="62" customFormat="1" ht="13.5">
      <c r="A128" s="115"/>
      <c r="B128" s="12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151"/>
      <c r="U128" s="151"/>
      <c r="V128" s="151"/>
      <c r="W128" s="151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</row>
    <row r="129" spans="1:88" s="62" customFormat="1" ht="13.5">
      <c r="A129" s="115"/>
      <c r="B129" s="12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151"/>
      <c r="U129" s="152"/>
      <c r="V129" s="151"/>
      <c r="W129" s="151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</row>
    <row r="130" spans="1:88" s="62" customFormat="1" ht="13.5">
      <c r="A130" s="115"/>
      <c r="B130" s="12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151"/>
      <c r="U130" s="151"/>
      <c r="V130" s="151"/>
      <c r="W130" s="151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</row>
    <row r="131" spans="1:88" s="62" customFormat="1" ht="13.5">
      <c r="A131" s="115"/>
      <c r="B131" s="12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151"/>
      <c r="U131" s="151"/>
      <c r="V131" s="152"/>
      <c r="W131" s="151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</row>
    <row r="132" spans="1:88" s="62" customFormat="1" ht="13.5">
      <c r="A132" s="115"/>
      <c r="B132" s="12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151"/>
      <c r="U132" s="151"/>
      <c r="V132" s="151"/>
      <c r="W132" s="151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</row>
    <row r="133" spans="1:88" s="62" customFormat="1" ht="13.5">
      <c r="A133" s="115"/>
      <c r="B133" s="12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151"/>
      <c r="U133" s="151"/>
      <c r="V133" s="152"/>
      <c r="W133" s="151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</row>
    <row r="134" spans="1:88" s="62" customFormat="1" ht="13.5">
      <c r="A134" s="115"/>
      <c r="B134" s="12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151"/>
      <c r="U134" s="151"/>
      <c r="V134" s="151"/>
      <c r="W134" s="151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</row>
    <row r="135" spans="1:88" s="62" customFormat="1" ht="13.5">
      <c r="A135" s="115"/>
      <c r="B135" s="12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151"/>
      <c r="U135" s="151"/>
      <c r="V135" s="151"/>
      <c r="W135" s="151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</row>
    <row r="136" spans="1:88" s="62" customFormat="1" ht="13.5">
      <c r="A136" s="115"/>
      <c r="B136" s="12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151"/>
      <c r="U136" s="151"/>
      <c r="V136" s="151"/>
      <c r="W136" s="151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</row>
    <row r="137" spans="1:88" s="62" customFormat="1" ht="13.5">
      <c r="A137" s="115"/>
      <c r="B137" s="12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151"/>
      <c r="U137" s="152"/>
      <c r="V137" s="151"/>
      <c r="W137" s="151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</row>
    <row r="138" spans="1:88" s="62" customFormat="1" ht="13.5">
      <c r="A138" s="115"/>
      <c r="B138" s="12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151"/>
      <c r="U138" s="151"/>
      <c r="V138" s="151"/>
      <c r="W138" s="151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</row>
    <row r="139" spans="1:88" s="62" customFormat="1" ht="13.5">
      <c r="A139" s="115"/>
      <c r="B139" s="12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151"/>
      <c r="U139" s="151"/>
      <c r="V139" s="151"/>
      <c r="W139" s="151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</row>
    <row r="140" spans="1:88" s="62" customFormat="1" ht="13.5">
      <c r="A140" s="115"/>
      <c r="B140" s="12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151"/>
      <c r="U140" s="151"/>
      <c r="V140" s="152"/>
      <c r="W140" s="151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</row>
    <row r="141" spans="1:88" s="62" customFormat="1" ht="13.5">
      <c r="A141" s="115"/>
      <c r="B141" s="12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151"/>
      <c r="U141" s="152"/>
      <c r="V141" s="151"/>
      <c r="W141" s="151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</row>
    <row r="142" spans="1:88" s="62" customFormat="1" ht="13.5">
      <c r="A142" s="115"/>
      <c r="B142" s="12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127"/>
      <c r="P142" s="105"/>
      <c r="Q142" s="68"/>
      <c r="R142" s="68"/>
      <c r="S142" s="68"/>
      <c r="T142" s="151"/>
      <c r="U142" s="68"/>
      <c r="V142" s="152"/>
      <c r="W142" s="151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</row>
    <row r="143" spans="1:88" s="62" customFormat="1" ht="13.5">
      <c r="A143" s="115"/>
      <c r="B143" s="12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104"/>
      <c r="P143" s="105"/>
      <c r="Q143" s="68"/>
      <c r="R143" s="68"/>
      <c r="S143" s="68"/>
      <c r="T143" s="151"/>
      <c r="U143" s="151"/>
      <c r="V143" s="151"/>
      <c r="W143" s="151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</row>
    <row r="144" spans="1:88" s="62" customFormat="1" ht="13.5">
      <c r="A144" s="115"/>
      <c r="B144" s="12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127"/>
      <c r="P144" s="105"/>
      <c r="Q144" s="68"/>
      <c r="R144" s="68"/>
      <c r="S144" s="68"/>
      <c r="T144" s="151"/>
      <c r="U144" s="151"/>
      <c r="V144" s="152"/>
      <c r="W144" s="151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</row>
    <row r="145" spans="1:88" s="62" customFormat="1" ht="13.5">
      <c r="A145" s="115"/>
      <c r="B145" s="12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104"/>
      <c r="P145" s="105"/>
      <c r="Q145" s="68"/>
      <c r="R145" s="68"/>
      <c r="S145" s="68"/>
      <c r="T145" s="151"/>
      <c r="U145" s="152"/>
      <c r="V145" s="151"/>
      <c r="W145" s="151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</row>
    <row r="146" spans="1:88" s="62" customFormat="1" ht="13.5">
      <c r="A146" s="115"/>
      <c r="B146" s="12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151"/>
      <c r="U146" s="151"/>
      <c r="V146" s="151"/>
      <c r="W146" s="152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</row>
    <row r="147" spans="1:88" s="62" customFormat="1" ht="13.5">
      <c r="A147" s="115"/>
      <c r="B147" s="12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151"/>
      <c r="U147" s="152"/>
      <c r="V147" s="151"/>
      <c r="W147" s="151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</row>
    <row r="148" spans="1:88" s="62" customFormat="1" ht="13.5">
      <c r="A148" s="115"/>
      <c r="B148" s="12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151"/>
      <c r="U148" s="151"/>
      <c r="V148" s="152"/>
      <c r="W148" s="151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</row>
    <row r="149" spans="1:88" s="62" customFormat="1" ht="13.5">
      <c r="A149" s="115"/>
      <c r="B149" s="12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151"/>
      <c r="U149" s="151"/>
      <c r="V149" s="151"/>
      <c r="W149" s="151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</row>
    <row r="150" spans="1:88" s="62" customFormat="1" ht="13.5">
      <c r="A150" s="115"/>
      <c r="B150" s="12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151"/>
      <c r="U150" s="151"/>
      <c r="V150" s="152"/>
      <c r="W150" s="151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</row>
    <row r="151" spans="1:88" s="62" customFormat="1" ht="13.5">
      <c r="A151" s="115"/>
      <c r="B151" s="12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151"/>
      <c r="U151" s="151"/>
      <c r="V151" s="151"/>
      <c r="W151" s="151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</row>
    <row r="152" spans="1:88" s="62" customFormat="1" ht="13.5">
      <c r="A152" s="115"/>
      <c r="B152" s="12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151"/>
      <c r="U152" s="151"/>
      <c r="V152" s="151"/>
      <c r="W152" s="151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</row>
    <row r="153" spans="1:88" s="62" customFormat="1" ht="13.5">
      <c r="A153" s="115"/>
      <c r="B153" s="12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151"/>
      <c r="U153" s="151"/>
      <c r="V153" s="151"/>
      <c r="W153" s="152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</row>
    <row r="154" spans="1:88" s="62" customFormat="1" ht="13.5">
      <c r="A154" s="115"/>
      <c r="B154" s="12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151"/>
      <c r="U154" s="151"/>
      <c r="V154" s="152"/>
      <c r="W154" s="151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</row>
    <row r="155" spans="1:88" s="62" customFormat="1" ht="13.5">
      <c r="A155" s="115"/>
      <c r="B155" s="12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151"/>
      <c r="U155" s="152"/>
      <c r="V155" s="151"/>
      <c r="W155" s="151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</row>
    <row r="156" spans="1:88" s="62" customFormat="1" ht="13.5">
      <c r="A156" s="115"/>
      <c r="B156" s="12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151"/>
      <c r="U156" s="151"/>
      <c r="V156" s="152"/>
      <c r="W156" s="151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</row>
    <row r="157" spans="1:88" s="62" customFormat="1" ht="13.5">
      <c r="A157" s="115"/>
      <c r="B157" s="12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151"/>
      <c r="U157" s="151"/>
      <c r="V157" s="151"/>
      <c r="W157" s="151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</row>
    <row r="158" spans="1:88" s="62" customFormat="1" ht="13.5">
      <c r="A158" s="115"/>
      <c r="B158" s="12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151"/>
      <c r="U158" s="152"/>
      <c r="V158" s="151"/>
      <c r="W158" s="151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</row>
    <row r="159" spans="1:88" s="62" customFormat="1" ht="13.5">
      <c r="A159" s="115"/>
      <c r="B159" s="12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151"/>
      <c r="U159" s="151"/>
      <c r="V159" s="151"/>
      <c r="W159" s="151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</row>
    <row r="160" spans="1:88" s="62" customFormat="1" ht="15">
      <c r="A160" s="115"/>
      <c r="B160" s="128"/>
      <c r="C160" s="68"/>
      <c r="D160" s="155"/>
      <c r="E160" s="155"/>
      <c r="F160" s="68"/>
      <c r="G160" s="127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151"/>
      <c r="U160" s="151"/>
      <c r="V160" s="151"/>
      <c r="W160" s="151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</row>
    <row r="161" spans="1:88" s="62" customFormat="1" ht="13.5">
      <c r="A161" s="115"/>
      <c r="B161" s="12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151"/>
      <c r="U161" s="151"/>
      <c r="V161" s="151"/>
      <c r="W161" s="151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</row>
    <row r="162" spans="1:88" s="142" customFormat="1" ht="13.5">
      <c r="A162" s="156"/>
      <c r="B162" s="128"/>
      <c r="C162" s="157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7"/>
      <c r="S162" s="157"/>
      <c r="T162" s="157"/>
      <c r="U162" s="159"/>
      <c r="V162" s="159"/>
      <c r="W162" s="159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</row>
    <row r="163" spans="1:88" s="142" customFormat="1" ht="13.5">
      <c r="A163" s="156"/>
      <c r="B163" s="128"/>
      <c r="C163" s="157"/>
      <c r="D163" s="160"/>
      <c r="E163" s="160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57"/>
      <c r="CJ163" s="157"/>
    </row>
    <row r="164" spans="2:88" s="142" customFormat="1" ht="13.5">
      <c r="B164" s="128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  <c r="BR164" s="161"/>
      <c r="BS164" s="161"/>
      <c r="BT164" s="161"/>
      <c r="BU164" s="161"/>
      <c r="BV164" s="161"/>
      <c r="BW164" s="161"/>
      <c r="BX164" s="161"/>
      <c r="BY164" s="161"/>
      <c r="BZ164" s="161"/>
      <c r="CA164" s="161"/>
      <c r="CB164" s="161"/>
      <c r="CC164" s="161"/>
      <c r="CD164" s="161"/>
      <c r="CE164" s="161"/>
      <c r="CF164" s="161"/>
      <c r="CG164" s="161"/>
      <c r="CH164" s="161"/>
      <c r="CI164" s="161"/>
      <c r="CJ164" s="161"/>
    </row>
    <row r="165" spans="2:88" s="142" customFormat="1" ht="13.5">
      <c r="B165" s="160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</row>
    <row r="166" spans="1:88" s="62" customFormat="1" ht="13.5">
      <c r="A166" s="115"/>
      <c r="B166" s="160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</row>
    <row r="167" spans="1:88" s="62" customFormat="1" ht="13.5">
      <c r="A167" s="115"/>
      <c r="B167" s="162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</row>
    <row r="168" spans="1:88" s="62" customFormat="1" ht="13.5">
      <c r="A168" s="115"/>
      <c r="B168" s="162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</row>
    <row r="169" spans="1:88" s="62" customFormat="1" ht="13.5">
      <c r="A169" s="115"/>
      <c r="B169" s="12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</row>
    <row r="170" spans="1:88" s="62" customFormat="1" ht="13.5">
      <c r="A170" s="115"/>
      <c r="B170" s="12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</row>
    <row r="171" spans="1:88" s="62" customFormat="1" ht="13.5">
      <c r="A171" s="115"/>
      <c r="B171" s="12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</row>
    <row r="172" spans="1:88" s="62" customFormat="1" ht="13.5">
      <c r="A172" s="115"/>
      <c r="B172" s="12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</row>
    <row r="173" spans="1:88" s="62" customFormat="1" ht="13.5">
      <c r="A173" s="115"/>
      <c r="B173" s="12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</row>
    <row r="174" spans="1:88" s="62" customFormat="1" ht="13.5">
      <c r="A174" s="115"/>
      <c r="B174" s="12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</row>
    <row r="175" spans="1:6" s="62" customFormat="1" ht="13.5">
      <c r="A175" s="115"/>
      <c r="B175" s="128"/>
      <c r="F175" s="142"/>
    </row>
    <row r="176" spans="1:6" s="47" customFormat="1" ht="13.5">
      <c r="A176" s="46"/>
      <c r="B176" s="128"/>
      <c r="F176" s="48"/>
    </row>
    <row r="177" s="47" customFormat="1" ht="13.5">
      <c r="B177" s="128"/>
    </row>
    <row r="178" s="47" customFormat="1" ht="12.75">
      <c r="B178" s="6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037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E3" sqref="E3:H3"/>
    </sheetView>
  </sheetViews>
  <sheetFormatPr defaultColWidth="8.66015625" defaultRowHeight="12.75"/>
  <cols>
    <col min="1" max="1" width="3.33203125" style="42" customWidth="1"/>
    <col min="2" max="2" width="3.83203125" style="0" customWidth="1"/>
    <col min="3" max="3" width="7.66015625" style="3" customWidth="1"/>
    <col min="4" max="4" width="6.16015625" style="43" customWidth="1"/>
    <col min="5" max="5" width="10.16015625" style="0" customWidth="1"/>
    <col min="6" max="6" width="5.83203125" style="0" customWidth="1"/>
    <col min="7" max="7" width="7.66015625" style="0" customWidth="1"/>
    <col min="8" max="8" width="6.5" style="0" customWidth="1"/>
    <col min="9" max="9" width="8" style="0" customWidth="1"/>
    <col min="10" max="10" width="3.66015625" style="0" customWidth="1"/>
    <col min="11" max="11" width="10.5" style="0" customWidth="1"/>
    <col min="12" max="12" width="4.83203125" style="0" customWidth="1"/>
    <col min="13" max="13" width="4" style="0" customWidth="1"/>
    <col min="14" max="14" width="10.16015625" style="0" customWidth="1"/>
    <col min="15" max="15" width="4.83203125" style="0" customWidth="1"/>
    <col min="16" max="16" width="4.66015625" style="0" customWidth="1"/>
    <col min="17" max="17" width="5" style="0" customWidth="1"/>
    <col min="18" max="18" width="1.83203125" style="0" customWidth="1"/>
    <col min="19" max="19" width="3.66015625" style="0" customWidth="1"/>
    <col min="20" max="20" width="6.5" style="44" customWidth="1"/>
    <col min="21" max="21" width="4.83203125" style="44" customWidth="1"/>
    <col min="22" max="22" width="6.33203125" style="44" customWidth="1"/>
    <col min="23" max="23" width="4.83203125" style="44" customWidth="1"/>
    <col min="24" max="24" width="5.66015625" style="44" customWidth="1"/>
    <col min="25" max="25" width="5" style="44" customWidth="1"/>
    <col min="26" max="48" width="8.66015625" style="44" customWidth="1"/>
  </cols>
  <sheetData>
    <row r="1" spans="1:84" s="176" customFormat="1" ht="15">
      <c r="A1" s="175"/>
      <c r="B1" s="211"/>
      <c r="C1" s="212"/>
      <c r="D1" s="213" t="s">
        <v>175</v>
      </c>
      <c r="E1" s="211"/>
      <c r="F1" s="211"/>
      <c r="G1" s="211"/>
      <c r="H1" s="211"/>
      <c r="I1" s="211"/>
      <c r="J1" s="211"/>
      <c r="K1" s="211"/>
      <c r="O1" s="214" t="s">
        <v>126</v>
      </c>
      <c r="S1" s="211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</row>
    <row r="2" spans="1:84" s="176" customFormat="1" ht="15">
      <c r="A2" s="216"/>
      <c r="B2" s="212"/>
      <c r="C2" s="212"/>
      <c r="D2" s="217"/>
      <c r="E2" s="211"/>
      <c r="F2" s="211"/>
      <c r="G2" s="211"/>
      <c r="H2" s="211"/>
      <c r="I2" s="211"/>
      <c r="J2" s="211"/>
      <c r="K2" s="211"/>
      <c r="L2" s="211"/>
      <c r="M2" s="211"/>
      <c r="N2" s="218"/>
      <c r="O2" s="294" t="s">
        <v>3</v>
      </c>
      <c r="P2" s="294" t="s">
        <v>4</v>
      </c>
      <c r="Q2" s="294" t="s">
        <v>5</v>
      </c>
      <c r="R2" s="218"/>
      <c r="S2" s="219"/>
      <c r="T2" s="220"/>
      <c r="U2" s="220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</row>
    <row r="3" spans="1:84" s="176" customFormat="1" ht="15" customHeight="1">
      <c r="A3" s="322" t="s">
        <v>129</v>
      </c>
      <c r="B3" s="322"/>
      <c r="C3" s="322"/>
      <c r="D3" s="323"/>
      <c r="E3" s="318"/>
      <c r="F3" s="319"/>
      <c r="G3" s="319"/>
      <c r="H3" s="320"/>
      <c r="I3" s="215"/>
      <c r="J3" s="215"/>
      <c r="K3" s="221" t="s">
        <v>8</v>
      </c>
      <c r="L3" s="251"/>
      <c r="N3" s="221" t="s">
        <v>7</v>
      </c>
      <c r="O3" s="250"/>
      <c r="P3" s="250"/>
      <c r="Q3" s="250"/>
      <c r="R3" s="222"/>
      <c r="S3" s="253" t="s">
        <v>149</v>
      </c>
      <c r="T3" s="223"/>
      <c r="U3" s="311"/>
      <c r="V3" s="312"/>
      <c r="W3" s="312"/>
      <c r="X3" s="312"/>
      <c r="Y3" s="313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</row>
    <row r="4" spans="4:84" s="225" customFormat="1" ht="15" customHeight="1">
      <c r="D4" s="227" t="s">
        <v>130</v>
      </c>
      <c r="E4" s="324"/>
      <c r="F4" s="325"/>
      <c r="G4" s="325"/>
      <c r="H4" s="326"/>
      <c r="I4" s="215"/>
      <c r="J4" s="215"/>
      <c r="K4" s="224" t="s">
        <v>6</v>
      </c>
      <c r="L4" s="277"/>
      <c r="N4" s="226" t="s">
        <v>9</v>
      </c>
      <c r="O4" s="172"/>
      <c r="P4" s="172"/>
      <c r="Q4" s="172"/>
      <c r="R4" s="220"/>
      <c r="S4" s="220"/>
      <c r="T4" s="230" t="s">
        <v>120</v>
      </c>
      <c r="U4" s="297"/>
      <c r="V4" s="230" t="s">
        <v>2</v>
      </c>
      <c r="W4" s="298"/>
      <c r="X4" s="301" t="s">
        <v>1</v>
      </c>
      <c r="Y4" s="252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</row>
    <row r="5" spans="3:84" s="208" customFormat="1" ht="15" customHeight="1">
      <c r="C5" s="228"/>
      <c r="D5" s="229" t="s">
        <v>131</v>
      </c>
      <c r="E5" s="321"/>
      <c r="F5" s="321"/>
      <c r="G5" s="321"/>
      <c r="H5" s="321"/>
      <c r="I5" s="206"/>
      <c r="J5" s="206"/>
      <c r="K5" s="229" t="s">
        <v>111</v>
      </c>
      <c r="L5" s="303"/>
      <c r="N5" s="230" t="s">
        <v>146</v>
      </c>
      <c r="O5" s="304"/>
      <c r="P5" s="295" t="s">
        <v>167</v>
      </c>
      <c r="Q5" s="232"/>
      <c r="S5" s="232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</row>
    <row r="6" spans="1:84" s="225" customFormat="1" ht="14.25" customHeight="1">
      <c r="A6" s="317" t="s">
        <v>134</v>
      </c>
      <c r="B6" s="317"/>
      <c r="C6" s="317"/>
      <c r="D6" s="317"/>
      <c r="E6" s="317"/>
      <c r="F6" s="235" t="s">
        <v>144</v>
      </c>
      <c r="G6" s="203"/>
      <c r="H6" s="235" t="s">
        <v>145</v>
      </c>
      <c r="I6" s="204"/>
      <c r="J6" s="236"/>
      <c r="K6" s="226" t="s">
        <v>141</v>
      </c>
      <c r="L6" s="305"/>
      <c r="M6" s="302" t="s">
        <v>169</v>
      </c>
      <c r="N6" s="302"/>
      <c r="O6" s="306"/>
      <c r="P6" s="237" t="s">
        <v>142</v>
      </c>
      <c r="R6" s="238"/>
      <c r="T6" s="218"/>
      <c r="U6" s="269"/>
      <c r="V6" s="268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</row>
    <row r="7" spans="1:84" s="208" customFormat="1" ht="14.25">
      <c r="A7" s="206"/>
      <c r="B7" s="206"/>
      <c r="C7" s="233"/>
      <c r="D7" s="233"/>
      <c r="E7" s="239" t="s">
        <v>140</v>
      </c>
      <c r="F7" s="240" t="s">
        <v>144</v>
      </c>
      <c r="G7" s="207"/>
      <c r="H7" s="240" t="s">
        <v>145</v>
      </c>
      <c r="I7" s="249"/>
      <c r="J7" s="234"/>
      <c r="K7" s="231"/>
      <c r="L7" s="242" t="s">
        <v>143</v>
      </c>
      <c r="M7" s="241"/>
      <c r="O7" s="299" t="s">
        <v>170</v>
      </c>
      <c r="P7" s="206"/>
      <c r="Q7" s="206"/>
      <c r="R7" s="206"/>
      <c r="S7" s="206"/>
      <c r="T7" s="206"/>
      <c r="U7" s="308" t="s">
        <v>168</v>
      </c>
      <c r="V7" s="206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</row>
    <row r="8" spans="1:84" s="225" customFormat="1" ht="13.5">
      <c r="A8" s="317" t="s">
        <v>135</v>
      </c>
      <c r="B8" s="317"/>
      <c r="C8" s="317"/>
      <c r="D8" s="317"/>
      <c r="E8" s="317"/>
      <c r="F8" s="235" t="s">
        <v>144</v>
      </c>
      <c r="G8" s="172"/>
      <c r="H8" s="235" t="s">
        <v>145</v>
      </c>
      <c r="I8" s="204"/>
      <c r="J8" s="211"/>
      <c r="K8" s="242" t="s">
        <v>10</v>
      </c>
      <c r="L8" s="265"/>
      <c r="O8" s="275"/>
      <c r="Q8" s="272"/>
      <c r="R8" s="276"/>
      <c r="S8" s="276"/>
      <c r="T8" s="276"/>
      <c r="U8" s="314"/>
      <c r="V8" s="315"/>
      <c r="W8" s="315"/>
      <c r="X8" s="315"/>
      <c r="Y8" s="316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</row>
    <row r="9" spans="1:84" s="208" customFormat="1" ht="14.25">
      <c r="A9" s="241"/>
      <c r="B9" s="241"/>
      <c r="C9" s="241"/>
      <c r="D9" s="241"/>
      <c r="E9" s="239" t="s">
        <v>136</v>
      </c>
      <c r="F9" s="240" t="s">
        <v>144</v>
      </c>
      <c r="G9" s="207"/>
      <c r="H9" s="240" t="s">
        <v>145</v>
      </c>
      <c r="I9" s="249"/>
      <c r="J9" s="205"/>
      <c r="K9" s="243" t="s">
        <v>11</v>
      </c>
      <c r="L9" s="265"/>
      <c r="N9" s="300" t="s">
        <v>171</v>
      </c>
      <c r="P9" s="276"/>
      <c r="R9" s="276"/>
      <c r="S9" s="276"/>
      <c r="T9" s="276"/>
      <c r="V9" s="215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</row>
    <row r="10" spans="1:84" s="245" customFormat="1" ht="13.5" customHeight="1">
      <c r="A10" s="244"/>
      <c r="F10" s="246"/>
      <c r="H10" s="247"/>
      <c r="L10" s="270"/>
      <c r="M10" s="271" t="s">
        <v>147</v>
      </c>
      <c r="N10" s="296"/>
      <c r="O10" s="307" t="s">
        <v>172</v>
      </c>
      <c r="Q10" s="278"/>
      <c r="R10" s="273"/>
      <c r="S10" s="274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</row>
    <row r="11" spans="1:84" s="285" customFormat="1" ht="14.25" customHeight="1">
      <c r="A11" s="279"/>
      <c r="B11" s="279"/>
      <c r="C11" s="280" t="s">
        <v>13</v>
      </c>
      <c r="D11" s="279"/>
      <c r="E11" s="279"/>
      <c r="F11" s="279"/>
      <c r="G11" s="279"/>
      <c r="H11" s="279"/>
      <c r="I11" s="279"/>
      <c r="J11" s="281"/>
      <c r="K11" s="282" t="s">
        <v>14</v>
      </c>
      <c r="L11" s="280"/>
      <c r="M11" s="279"/>
      <c r="N11" s="283"/>
      <c r="O11" s="281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</row>
    <row r="12" spans="1:84" s="285" customFormat="1" ht="13.5">
      <c r="A12" s="284"/>
      <c r="B12" s="284"/>
      <c r="C12" s="286" t="s">
        <v>165</v>
      </c>
      <c r="D12" s="284"/>
      <c r="E12" s="284"/>
      <c r="F12" s="284"/>
      <c r="G12" s="284"/>
      <c r="H12" s="284"/>
      <c r="I12" s="284"/>
      <c r="J12" s="281"/>
      <c r="K12" s="282" t="s">
        <v>15</v>
      </c>
      <c r="L12" s="279"/>
      <c r="M12" s="279"/>
      <c r="N12" s="283"/>
      <c r="O12" s="281"/>
      <c r="P12" s="287"/>
      <c r="Q12" s="287"/>
      <c r="R12" s="287"/>
      <c r="S12" s="287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</row>
    <row r="13" spans="1:84" s="285" customFormat="1" ht="13.5">
      <c r="A13" s="284"/>
      <c r="B13" s="284"/>
      <c r="C13" s="287"/>
      <c r="D13" s="287"/>
      <c r="E13" s="287"/>
      <c r="F13" s="287" t="s">
        <v>166</v>
      </c>
      <c r="G13" s="279"/>
      <c r="H13" s="279"/>
      <c r="I13" s="284"/>
      <c r="J13" s="281"/>
      <c r="K13" s="282" t="s">
        <v>17</v>
      </c>
      <c r="L13" s="279"/>
      <c r="M13" s="279"/>
      <c r="N13" s="283"/>
      <c r="O13" s="281"/>
      <c r="P13" s="287"/>
      <c r="Q13" s="287"/>
      <c r="R13" s="287"/>
      <c r="S13" s="287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</row>
    <row r="14" spans="1:84" s="285" customFormat="1" ht="15.75" customHeight="1" thickBot="1">
      <c r="A14" s="288"/>
      <c r="B14" s="288"/>
      <c r="C14" s="286" t="s">
        <v>16</v>
      </c>
      <c r="D14" s="288"/>
      <c r="E14" s="288"/>
      <c r="F14" s="288"/>
      <c r="G14" s="288"/>
      <c r="H14" s="288"/>
      <c r="I14" s="288"/>
      <c r="J14" s="289"/>
      <c r="K14" s="290" t="s">
        <v>18</v>
      </c>
      <c r="L14" s="291"/>
      <c r="M14" s="291"/>
      <c r="N14" s="292"/>
      <c r="O14" s="293"/>
      <c r="P14" s="288"/>
      <c r="Q14" s="288"/>
      <c r="R14" s="288"/>
      <c r="S14" s="288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</row>
    <row r="15" spans="1:84" ht="14.25" thickTop="1">
      <c r="A15" s="16">
        <v>1</v>
      </c>
      <c r="B15" s="267"/>
      <c r="C15" s="266" t="s">
        <v>205</v>
      </c>
      <c r="D15" s="9"/>
      <c r="E15" s="2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ht="13.5">
      <c r="A16" s="16">
        <v>2</v>
      </c>
      <c r="B16" s="267"/>
      <c r="C16" s="205" t="s">
        <v>210</v>
      </c>
      <c r="D16" s="9"/>
      <c r="E16" s="2"/>
      <c r="F16" s="4"/>
      <c r="G16" s="4"/>
      <c r="H16" s="4"/>
      <c r="I16" s="2"/>
      <c r="J16" s="2"/>
      <c r="K16" s="4"/>
      <c r="L16" s="2"/>
      <c r="M16" s="2"/>
      <c r="N16" s="4"/>
      <c r="O16" s="4"/>
      <c r="P16" s="4"/>
      <c r="Q16" s="4"/>
      <c r="R16" s="4"/>
      <c r="S16" s="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ht="13.5">
      <c r="A17" s="16">
        <v>3</v>
      </c>
      <c r="B17" s="267"/>
      <c r="C17" s="266" t="s">
        <v>151</v>
      </c>
      <c r="D17" s="9"/>
      <c r="E17" s="2"/>
      <c r="F17" s="4"/>
      <c r="G17" s="4"/>
      <c r="H17" s="4"/>
      <c r="I17" s="2"/>
      <c r="J17" s="2"/>
      <c r="K17" s="4"/>
      <c r="L17" s="2"/>
      <c r="M17" s="2"/>
      <c r="N17" s="2"/>
      <c r="O17" s="2"/>
      <c r="P17" s="2"/>
      <c r="Q17" s="2"/>
      <c r="R17" s="2"/>
      <c r="S17" s="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ht="13.5">
      <c r="A18" s="16">
        <v>4</v>
      </c>
      <c r="B18" s="267"/>
      <c r="C18" s="205" t="s">
        <v>211</v>
      </c>
      <c r="D18" s="9"/>
      <c r="E18" s="2"/>
      <c r="F18" s="4"/>
      <c r="G18" s="4"/>
      <c r="H18" s="4"/>
      <c r="I18" s="2"/>
      <c r="J18" s="2"/>
      <c r="K18" s="4"/>
      <c r="L18" s="2"/>
      <c r="M18" s="2"/>
      <c r="N18" s="2"/>
      <c r="O18" s="2"/>
      <c r="P18" s="2"/>
      <c r="Q18" s="2"/>
      <c r="R18" s="2"/>
      <c r="S18" s="2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13.5">
      <c r="A19" s="16">
        <v>5</v>
      </c>
      <c r="B19" s="267"/>
      <c r="C19" s="205" t="s">
        <v>212</v>
      </c>
      <c r="D19" s="9"/>
      <c r="E19" s="2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13.5">
      <c r="A20" s="16">
        <v>6</v>
      </c>
      <c r="B20" s="267"/>
      <c r="C20" s="266" t="s">
        <v>204</v>
      </c>
      <c r="D20" s="9"/>
      <c r="E20" s="2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ht="13.5">
      <c r="A21" s="16">
        <v>7</v>
      </c>
      <c r="B21" s="267"/>
      <c r="C21" s="205" t="s">
        <v>152</v>
      </c>
      <c r="D21" s="9"/>
      <c r="E21" s="2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ht="13.5">
      <c r="A22" s="16">
        <v>8</v>
      </c>
      <c r="B22" s="267"/>
      <c r="C22" s="205" t="s">
        <v>188</v>
      </c>
      <c r="D22" s="9"/>
      <c r="E22" s="2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13.5">
      <c r="A23" s="16">
        <v>9</v>
      </c>
      <c r="B23" s="267"/>
      <c r="C23" s="205" t="s">
        <v>203</v>
      </c>
      <c r="D23" s="9"/>
      <c r="E23" s="2"/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13.5">
      <c r="A24" s="16">
        <v>10</v>
      </c>
      <c r="B24" s="267"/>
      <c r="C24" s="205" t="s">
        <v>213</v>
      </c>
      <c r="D24" s="9"/>
      <c r="E24" s="2"/>
      <c r="F24" s="4"/>
      <c r="G24" s="4"/>
      <c r="H24" s="4"/>
      <c r="I24" s="2"/>
      <c r="J24" s="2"/>
      <c r="K24" s="2"/>
      <c r="L24" s="2"/>
      <c r="M24" s="5"/>
      <c r="N24" s="5"/>
      <c r="O24" s="5"/>
      <c r="P24" s="2"/>
      <c r="Q24" s="2"/>
      <c r="R24" s="2"/>
      <c r="S24" s="2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t="13.5">
      <c r="A25" s="16">
        <v>11</v>
      </c>
      <c r="B25" s="267"/>
      <c r="C25" s="266" t="s">
        <v>214</v>
      </c>
      <c r="D25" s="9"/>
      <c r="E25" s="2"/>
      <c r="F25" s="4"/>
      <c r="G25" s="4"/>
      <c r="H25" s="4"/>
      <c r="I25" s="2"/>
      <c r="J25" s="2"/>
      <c r="K25" s="2"/>
      <c r="L25" s="2"/>
      <c r="M25" s="5"/>
      <c r="N25" s="5"/>
      <c r="O25" s="5"/>
      <c r="P25" s="2"/>
      <c r="Q25" s="2"/>
      <c r="R25" s="2"/>
      <c r="S25" s="2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ht="13.5">
      <c r="A26" s="16">
        <v>12</v>
      </c>
      <c r="B26" s="267"/>
      <c r="C26" s="205" t="s">
        <v>215</v>
      </c>
      <c r="D26" s="9"/>
      <c r="E26" s="2"/>
      <c r="F26" s="4"/>
      <c r="G26" s="4"/>
      <c r="H26" s="4"/>
      <c r="I26" s="2"/>
      <c r="J26" s="2"/>
      <c r="K26" s="2"/>
      <c r="L26" s="2"/>
      <c r="M26" s="5"/>
      <c r="N26" s="5"/>
      <c r="O26" s="5"/>
      <c r="P26" s="2"/>
      <c r="Q26" s="2"/>
      <c r="R26" s="2"/>
      <c r="S26" s="2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ht="13.5">
      <c r="A27" s="16">
        <v>13</v>
      </c>
      <c r="B27" s="267"/>
      <c r="C27" s="266" t="s">
        <v>153</v>
      </c>
      <c r="D27" s="9"/>
      <c r="E27" s="2"/>
      <c r="F27" s="4"/>
      <c r="G27" s="4"/>
      <c r="H27" s="4"/>
      <c r="I27" s="2"/>
      <c r="J27" s="2"/>
      <c r="K27" s="2"/>
      <c r="L27" s="2"/>
      <c r="M27" s="5"/>
      <c r="N27" s="5"/>
      <c r="O27" s="5"/>
      <c r="P27" s="2"/>
      <c r="Q27" s="2"/>
      <c r="R27" s="2"/>
      <c r="S27" s="2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13.5">
      <c r="A28" s="16">
        <v>14</v>
      </c>
      <c r="B28" s="267"/>
      <c r="C28" s="205" t="s">
        <v>154</v>
      </c>
      <c r="D28" s="9"/>
      <c r="E28" s="2"/>
      <c r="F28" s="4"/>
      <c r="G28" s="4"/>
      <c r="H28" s="4"/>
      <c r="I28" s="2"/>
      <c r="J28" s="2"/>
      <c r="K28" s="2"/>
      <c r="L28" s="2"/>
      <c r="M28" s="5"/>
      <c r="N28" s="5"/>
      <c r="O28" s="5"/>
      <c r="P28" s="2"/>
      <c r="Q28" s="2"/>
      <c r="R28" s="2"/>
      <c r="S28" s="2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ht="13.5">
      <c r="A29" s="16">
        <v>15</v>
      </c>
      <c r="B29" s="267"/>
      <c r="C29" s="205" t="s">
        <v>202</v>
      </c>
      <c r="D29" s="9"/>
      <c r="E29" s="2"/>
      <c r="F29" s="4"/>
      <c r="G29" s="4"/>
      <c r="H29" s="4"/>
      <c r="I29" s="2"/>
      <c r="J29" s="2"/>
      <c r="K29" s="2"/>
      <c r="L29" s="2"/>
      <c r="M29" s="5"/>
      <c r="N29" s="5"/>
      <c r="O29" s="5"/>
      <c r="P29" s="2"/>
      <c r="Q29" s="2"/>
      <c r="R29" s="2"/>
      <c r="S29" s="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ht="13.5">
      <c r="A30" s="16">
        <v>16</v>
      </c>
      <c r="B30" s="267"/>
      <c r="C30" s="205" t="s">
        <v>186</v>
      </c>
      <c r="D30" s="9"/>
      <c r="E30" s="2"/>
      <c r="F30" s="4"/>
      <c r="G30" s="4"/>
      <c r="H30" s="4"/>
      <c r="I30" s="2"/>
      <c r="J30" s="2"/>
      <c r="K30" s="2"/>
      <c r="L30" s="2"/>
      <c r="M30" s="5"/>
      <c r="N30" s="5"/>
      <c r="O30" s="5"/>
      <c r="P30" s="2"/>
      <c r="Q30" s="2"/>
      <c r="R30" s="2"/>
      <c r="S30" s="2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ht="13.5">
      <c r="A31" s="16">
        <v>17</v>
      </c>
      <c r="B31" s="267"/>
      <c r="C31" s="310" t="s">
        <v>187</v>
      </c>
      <c r="D31" s="9"/>
      <c r="E31" s="2"/>
      <c r="F31" s="4"/>
      <c r="G31" s="4"/>
      <c r="H31" s="4"/>
      <c r="I31" s="2"/>
      <c r="J31" s="2"/>
      <c r="K31" s="2"/>
      <c r="L31" s="2"/>
      <c r="M31" s="17"/>
      <c r="N31" s="5"/>
      <c r="O31" s="5"/>
      <c r="P31" s="2"/>
      <c r="Q31" s="2"/>
      <c r="R31" s="2"/>
      <c r="S31" s="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ht="13.5">
      <c r="A32" s="16">
        <v>18</v>
      </c>
      <c r="B32" s="267"/>
      <c r="C32" s="205" t="s">
        <v>177</v>
      </c>
      <c r="D32" s="9"/>
      <c r="E32" s="2"/>
      <c r="F32" s="4"/>
      <c r="G32" s="4"/>
      <c r="H32" s="4"/>
      <c r="I32" s="2"/>
      <c r="J32" s="2"/>
      <c r="K32" s="2"/>
      <c r="L32" s="2"/>
      <c r="M32" s="17"/>
      <c r="N32" s="5"/>
      <c r="O32" s="5"/>
      <c r="P32" s="2"/>
      <c r="Q32" s="2"/>
      <c r="R32" s="2"/>
      <c r="S32" s="2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13.5">
      <c r="A33" s="16">
        <v>19</v>
      </c>
      <c r="B33" s="267"/>
      <c r="C33" s="205" t="s">
        <v>201</v>
      </c>
      <c r="D33" s="9"/>
      <c r="E33" s="2"/>
      <c r="F33" s="4"/>
      <c r="G33" s="4"/>
      <c r="H33" s="4"/>
      <c r="I33" s="2"/>
      <c r="J33" s="2"/>
      <c r="K33" s="2"/>
      <c r="L33" s="2"/>
      <c r="M33" s="17"/>
      <c r="N33" s="5"/>
      <c r="O33" s="5"/>
      <c r="P33" s="2"/>
      <c r="Q33" s="2"/>
      <c r="R33" s="2"/>
      <c r="S33" s="2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13.5">
      <c r="A34" s="16">
        <v>20</v>
      </c>
      <c r="B34" s="267"/>
      <c r="C34" s="205" t="s">
        <v>216</v>
      </c>
      <c r="D34" s="9"/>
      <c r="E34" s="2"/>
      <c r="F34" s="4"/>
      <c r="G34" s="4"/>
      <c r="H34" s="4"/>
      <c r="I34" s="2"/>
      <c r="J34" s="2"/>
      <c r="K34" s="2"/>
      <c r="L34" s="2"/>
      <c r="M34" s="17"/>
      <c r="N34" s="5"/>
      <c r="O34" s="5"/>
      <c r="P34" s="2"/>
      <c r="Q34" s="2"/>
      <c r="R34" s="2"/>
      <c r="S34" s="2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13.5">
      <c r="A35" s="16">
        <v>21</v>
      </c>
      <c r="B35" s="267"/>
      <c r="C35" s="205" t="s">
        <v>200</v>
      </c>
      <c r="D35" s="9"/>
      <c r="E35" s="2"/>
      <c r="F35" s="4"/>
      <c r="G35" s="4"/>
      <c r="H35" s="4"/>
      <c r="I35" s="2"/>
      <c r="J35" s="2"/>
      <c r="K35" s="2"/>
      <c r="L35" s="2"/>
      <c r="M35" s="5"/>
      <c r="N35" s="5"/>
      <c r="O35" s="5"/>
      <c r="P35" s="2"/>
      <c r="Q35" s="2"/>
      <c r="R35" s="2"/>
      <c r="S35" s="2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13.5">
      <c r="A36" s="16">
        <v>22</v>
      </c>
      <c r="B36" s="267"/>
      <c r="C36" s="266" t="s">
        <v>217</v>
      </c>
      <c r="D36" s="9"/>
      <c r="E36" s="2"/>
      <c r="F36" s="4"/>
      <c r="G36" s="4"/>
      <c r="H36" s="4"/>
      <c r="I36" s="2"/>
      <c r="J36" s="2"/>
      <c r="K36" s="2"/>
      <c r="L36" s="2"/>
      <c r="M36" s="5"/>
      <c r="N36" s="5"/>
      <c r="O36" s="5"/>
      <c r="P36" s="2"/>
      <c r="Q36" s="2"/>
      <c r="R36" s="2"/>
      <c r="S36" s="2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13.5">
      <c r="A37" s="16">
        <v>23</v>
      </c>
      <c r="B37" s="267"/>
      <c r="C37" s="205" t="s">
        <v>176</v>
      </c>
      <c r="D37" s="9"/>
      <c r="E37" s="2"/>
      <c r="F37" s="4"/>
      <c r="G37" s="4"/>
      <c r="H37" s="4"/>
      <c r="I37" s="2"/>
      <c r="J37" s="2"/>
      <c r="K37" s="2"/>
      <c r="L37" s="2"/>
      <c r="M37" s="5"/>
      <c r="N37" s="5"/>
      <c r="O37" s="5"/>
      <c r="P37" s="2"/>
      <c r="Q37" s="2"/>
      <c r="R37" s="2"/>
      <c r="S37" s="2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13.5">
      <c r="A38" s="16">
        <v>24</v>
      </c>
      <c r="B38" s="267"/>
      <c r="C38" s="205" t="s">
        <v>218</v>
      </c>
      <c r="D38" s="9"/>
      <c r="E38" s="2"/>
      <c r="F38" s="4"/>
      <c r="G38" s="4"/>
      <c r="H38" s="4"/>
      <c r="I38" s="2"/>
      <c r="J38" s="2"/>
      <c r="K38" s="2"/>
      <c r="L38" s="2"/>
      <c r="M38" s="5"/>
      <c r="N38" s="5"/>
      <c r="O38" s="5"/>
      <c r="P38" s="2"/>
      <c r="Q38" s="2"/>
      <c r="R38" s="2"/>
      <c r="S38" s="2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13.5">
      <c r="A39" s="16">
        <v>25</v>
      </c>
      <c r="B39" s="267"/>
      <c r="C39" s="205" t="s">
        <v>219</v>
      </c>
      <c r="D39" s="9"/>
      <c r="E39" s="2"/>
      <c r="F39" s="4"/>
      <c r="G39" s="4"/>
      <c r="H39" s="4"/>
      <c r="I39" s="2"/>
      <c r="J39" s="2"/>
      <c r="K39" s="2"/>
      <c r="L39" s="2"/>
      <c r="M39" s="5"/>
      <c r="N39" s="5"/>
      <c r="O39" s="5"/>
      <c r="P39" s="2"/>
      <c r="Q39" s="2"/>
      <c r="R39" s="2"/>
      <c r="S39" s="2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13.5">
      <c r="A40" s="16">
        <v>26</v>
      </c>
      <c r="B40" s="267"/>
      <c r="C40" s="205" t="s">
        <v>178</v>
      </c>
      <c r="D40" s="9"/>
      <c r="E40" s="2"/>
      <c r="F40" s="4"/>
      <c r="G40" s="4"/>
      <c r="H40" s="4"/>
      <c r="I40" s="2"/>
      <c r="J40" s="2"/>
      <c r="K40" s="2"/>
      <c r="L40" s="2"/>
      <c r="M40" s="5"/>
      <c r="N40" s="5"/>
      <c r="O40" s="5"/>
      <c r="P40" s="2"/>
      <c r="Q40" s="2"/>
      <c r="R40" s="2"/>
      <c r="S40" s="2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ht="13.5">
      <c r="A41" s="16">
        <v>27</v>
      </c>
      <c r="B41" s="267"/>
      <c r="C41" s="205" t="s">
        <v>179</v>
      </c>
      <c r="D41" s="9"/>
      <c r="E41" s="2"/>
      <c r="F41" s="4"/>
      <c r="G41" s="4"/>
      <c r="H41" s="4"/>
      <c r="I41" s="2"/>
      <c r="J41" s="2"/>
      <c r="K41" s="2"/>
      <c r="L41" s="2"/>
      <c r="M41" s="5"/>
      <c r="N41" s="5"/>
      <c r="O41" s="5"/>
      <c r="P41" s="2"/>
      <c r="Q41" s="2"/>
      <c r="R41" s="2"/>
      <c r="S41" s="2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ht="13.5">
      <c r="A42" s="16">
        <v>28</v>
      </c>
      <c r="B42" s="267"/>
      <c r="C42" s="205" t="s">
        <v>180</v>
      </c>
      <c r="D42" s="9"/>
      <c r="E42" s="2"/>
      <c r="F42" s="4"/>
      <c r="G42" s="4"/>
      <c r="H42" s="4"/>
      <c r="I42" s="2"/>
      <c r="J42" s="2"/>
      <c r="K42" s="2"/>
      <c r="L42" s="2"/>
      <c r="M42" s="5"/>
      <c r="N42" s="5"/>
      <c r="O42" s="5"/>
      <c r="P42" s="2"/>
      <c r="Q42" s="2"/>
      <c r="R42" s="2"/>
      <c r="S42" s="2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ht="13.5">
      <c r="A43" s="16">
        <v>29</v>
      </c>
      <c r="B43" s="267"/>
      <c r="C43" s="205" t="s">
        <v>155</v>
      </c>
      <c r="D43" s="9"/>
      <c r="E43" s="2"/>
      <c r="F43" s="4"/>
      <c r="G43" s="4"/>
      <c r="H43" s="4"/>
      <c r="I43" s="2"/>
      <c r="J43" s="2"/>
      <c r="K43" s="2"/>
      <c r="L43" s="2"/>
      <c r="M43" s="5"/>
      <c r="N43" s="5"/>
      <c r="O43" s="5"/>
      <c r="P43" s="2"/>
      <c r="Q43" s="2"/>
      <c r="R43" s="2"/>
      <c r="S43" s="2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13.5">
      <c r="A44" s="16">
        <v>30</v>
      </c>
      <c r="B44" s="267"/>
      <c r="C44" s="205" t="s">
        <v>229</v>
      </c>
      <c r="D44" s="9"/>
      <c r="E44" s="2"/>
      <c r="F44" s="4"/>
      <c r="G44" s="4"/>
      <c r="H44" s="4"/>
      <c r="I44" s="2"/>
      <c r="J44" s="2"/>
      <c r="K44" s="2"/>
      <c r="L44" s="2"/>
      <c r="M44" s="5"/>
      <c r="N44" s="5"/>
      <c r="O44" s="5"/>
      <c r="P44" s="2"/>
      <c r="Q44" s="2"/>
      <c r="R44" s="2"/>
      <c r="S44" s="2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ht="13.5">
      <c r="A45" s="16">
        <v>31</v>
      </c>
      <c r="B45" s="267"/>
      <c r="C45" s="205" t="s">
        <v>181</v>
      </c>
      <c r="D45" s="9"/>
      <c r="E45" s="2"/>
      <c r="F45" s="4"/>
      <c r="G45" s="4"/>
      <c r="H45" s="4"/>
      <c r="I45" s="2"/>
      <c r="J45" s="2"/>
      <c r="K45" s="2"/>
      <c r="L45" s="2"/>
      <c r="M45" s="5"/>
      <c r="N45" s="5"/>
      <c r="O45" s="5"/>
      <c r="P45" s="2"/>
      <c r="Q45" s="2"/>
      <c r="R45" s="2"/>
      <c r="S45" s="2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ht="13.5">
      <c r="A46" s="2">
        <v>32</v>
      </c>
      <c r="B46" s="267"/>
      <c r="C46" s="205" t="s">
        <v>182</v>
      </c>
      <c r="D46" s="9"/>
      <c r="E46" s="18"/>
      <c r="F46" s="4"/>
      <c r="G46" s="4"/>
      <c r="H46" s="4"/>
      <c r="I46" s="2"/>
      <c r="J46" s="2"/>
      <c r="K46" s="2"/>
      <c r="L46" s="2"/>
      <c r="M46" s="5"/>
      <c r="N46" s="5"/>
      <c r="O46" s="5"/>
      <c r="P46" s="2"/>
      <c r="Q46" s="2"/>
      <c r="R46" s="2"/>
      <c r="S46" s="2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1:84" ht="13.5">
      <c r="A47" s="16">
        <v>33</v>
      </c>
      <c r="B47" s="267"/>
      <c r="C47" s="205" t="s">
        <v>189</v>
      </c>
      <c r="D47" s="9"/>
      <c r="E47" s="2"/>
      <c r="F47" s="4"/>
      <c r="G47" s="4"/>
      <c r="H47" s="4"/>
      <c r="I47" s="2"/>
      <c r="J47" s="2"/>
      <c r="K47" s="2"/>
      <c r="L47" s="2"/>
      <c r="M47" s="5"/>
      <c r="N47" s="5"/>
      <c r="O47" s="5"/>
      <c r="P47" s="2"/>
      <c r="Q47" s="2"/>
      <c r="R47" s="2"/>
      <c r="S47" s="2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ht="13.5">
      <c r="A48" s="16">
        <v>34</v>
      </c>
      <c r="B48" s="267"/>
      <c r="C48" s="205" t="s">
        <v>199</v>
      </c>
      <c r="D48" s="9"/>
      <c r="E48" s="2"/>
      <c r="F48" s="4"/>
      <c r="G48" s="4"/>
      <c r="H48" s="4"/>
      <c r="I48" s="2"/>
      <c r="J48" s="2"/>
      <c r="K48" s="2"/>
      <c r="L48" s="2"/>
      <c r="M48" s="5"/>
      <c r="N48" s="5"/>
      <c r="O48" s="5"/>
      <c r="P48" s="2"/>
      <c r="Q48" s="2"/>
      <c r="R48" s="2"/>
      <c r="S48" s="2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ht="13.5">
      <c r="A49" s="16">
        <v>35</v>
      </c>
      <c r="B49" s="267"/>
      <c r="C49" s="205" t="s">
        <v>190</v>
      </c>
      <c r="D49" s="9"/>
      <c r="E49" s="2"/>
      <c r="F49" s="4"/>
      <c r="G49" s="4"/>
      <c r="H49" s="4"/>
      <c r="I49" s="2"/>
      <c r="J49" s="2"/>
      <c r="K49" s="2"/>
      <c r="L49" s="2"/>
      <c r="M49" s="5"/>
      <c r="N49" s="5"/>
      <c r="O49" s="5"/>
      <c r="P49" s="2"/>
      <c r="Q49" s="2"/>
      <c r="R49" s="2"/>
      <c r="S49" s="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ht="13.5">
      <c r="A50" s="16">
        <v>36</v>
      </c>
      <c r="B50" s="267"/>
      <c r="C50" s="266" t="s">
        <v>220</v>
      </c>
      <c r="D50" s="9"/>
      <c r="E50" s="2"/>
      <c r="F50" s="4"/>
      <c r="G50" s="4"/>
      <c r="H50" s="4"/>
      <c r="I50" s="2"/>
      <c r="J50" s="2"/>
      <c r="K50" s="2"/>
      <c r="L50" s="2"/>
      <c r="M50" s="5"/>
      <c r="N50" s="5"/>
      <c r="O50" s="5"/>
      <c r="P50" s="2"/>
      <c r="Q50" s="2"/>
      <c r="R50" s="2"/>
      <c r="S50" s="2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ht="13.5">
      <c r="A51" s="16">
        <v>37</v>
      </c>
      <c r="B51" s="267"/>
      <c r="C51" s="205" t="s">
        <v>230</v>
      </c>
      <c r="D51" s="9"/>
      <c r="E51" s="2"/>
      <c r="F51" s="4"/>
      <c r="G51" s="4"/>
      <c r="H51" s="4"/>
      <c r="I51" s="2"/>
      <c r="J51" s="2"/>
      <c r="K51" s="2"/>
      <c r="L51" s="2"/>
      <c r="M51" s="17"/>
      <c r="N51" s="5"/>
      <c r="O51" s="5"/>
      <c r="P51" s="2"/>
      <c r="Q51" s="2"/>
      <c r="R51" s="2"/>
      <c r="S51" s="2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13.5">
      <c r="A52" s="16">
        <v>38</v>
      </c>
      <c r="B52" s="267"/>
      <c r="C52" s="266" t="s">
        <v>221</v>
      </c>
      <c r="D52" s="9"/>
      <c r="E52" s="2"/>
      <c r="F52" s="4"/>
      <c r="G52" s="4"/>
      <c r="H52" s="4"/>
      <c r="I52" s="19"/>
      <c r="J52" s="19"/>
      <c r="K52" s="2"/>
      <c r="L52" s="2"/>
      <c r="M52" s="17"/>
      <c r="N52" s="5"/>
      <c r="O52" s="5"/>
      <c r="P52" s="2"/>
      <c r="Q52" s="2"/>
      <c r="R52" s="2"/>
      <c r="S52" s="2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ht="13.5">
      <c r="A53" s="16">
        <v>39</v>
      </c>
      <c r="B53" s="267"/>
      <c r="C53" s="266" t="s">
        <v>156</v>
      </c>
      <c r="D53" s="9"/>
      <c r="E53" s="2"/>
      <c r="F53" s="4"/>
      <c r="G53" s="4"/>
      <c r="H53" s="4"/>
      <c r="I53" s="2"/>
      <c r="J53" s="2"/>
      <c r="K53" s="2"/>
      <c r="L53" s="2"/>
      <c r="M53" s="17"/>
      <c r="N53" s="5"/>
      <c r="O53" s="5"/>
      <c r="P53" s="2"/>
      <c r="Q53" s="2"/>
      <c r="R53" s="2"/>
      <c r="S53" s="2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ht="13.5">
      <c r="A54" s="16">
        <v>40</v>
      </c>
      <c r="B54" s="267"/>
      <c r="C54" s="205" t="s">
        <v>231</v>
      </c>
      <c r="D54" s="9"/>
      <c r="E54" s="2"/>
      <c r="F54" s="4"/>
      <c r="G54" s="4"/>
      <c r="H54" s="4"/>
      <c r="I54" s="2"/>
      <c r="J54" s="2"/>
      <c r="K54" s="2"/>
      <c r="L54" s="2"/>
      <c r="M54" s="17"/>
      <c r="N54" s="5"/>
      <c r="O54" s="5"/>
      <c r="P54" s="2"/>
      <c r="Q54" s="2"/>
      <c r="R54" s="2"/>
      <c r="S54" s="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ht="13.5">
      <c r="A55" s="16">
        <v>41</v>
      </c>
      <c r="B55" s="267"/>
      <c r="C55" s="205" t="s">
        <v>207</v>
      </c>
      <c r="D55" s="9"/>
      <c r="E55" s="2"/>
      <c r="F55" s="4"/>
      <c r="G55" s="4"/>
      <c r="H55" s="4"/>
      <c r="I55" s="2"/>
      <c r="J55" s="2"/>
      <c r="K55" s="2"/>
      <c r="L55" s="2"/>
      <c r="M55" s="5"/>
      <c r="N55" s="5"/>
      <c r="O55" s="5"/>
      <c r="P55" s="2"/>
      <c r="Q55" s="2"/>
      <c r="R55" s="2"/>
      <c r="S55" s="2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ht="13.5">
      <c r="A56" s="16">
        <v>42</v>
      </c>
      <c r="B56" s="267"/>
      <c r="C56" s="205" t="s">
        <v>157</v>
      </c>
      <c r="D56" s="9"/>
      <c r="E56" s="2"/>
      <c r="F56" s="4"/>
      <c r="G56" s="4"/>
      <c r="H56" s="4"/>
      <c r="I56" s="2"/>
      <c r="J56" s="2"/>
      <c r="K56" s="2"/>
      <c r="L56" s="2"/>
      <c r="M56" s="5"/>
      <c r="N56" s="5"/>
      <c r="O56" s="5"/>
      <c r="P56" s="2"/>
      <c r="Q56" s="2"/>
      <c r="R56" s="2"/>
      <c r="S56" s="2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ht="13.5">
      <c r="A57" s="16">
        <v>43</v>
      </c>
      <c r="B57" s="267"/>
      <c r="C57" s="205" t="s">
        <v>208</v>
      </c>
      <c r="D57" s="9"/>
      <c r="E57" s="2"/>
      <c r="F57" s="4"/>
      <c r="G57" s="4"/>
      <c r="H57" s="4"/>
      <c r="I57" s="173"/>
      <c r="J57" s="2"/>
      <c r="K57" s="2"/>
      <c r="L57" s="2"/>
      <c r="M57" s="5"/>
      <c r="N57" s="5"/>
      <c r="O57" s="5"/>
      <c r="P57" s="2"/>
      <c r="Q57" s="2"/>
      <c r="R57" s="2"/>
      <c r="S57" s="2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ht="13.5">
      <c r="A58" s="16">
        <v>44</v>
      </c>
      <c r="B58" s="267"/>
      <c r="C58" s="205" t="s">
        <v>206</v>
      </c>
      <c r="D58" s="9"/>
      <c r="E58" s="2"/>
      <c r="F58" s="4"/>
      <c r="G58" s="4"/>
      <c r="H58" s="4"/>
      <c r="I58" s="2"/>
      <c r="J58" s="2"/>
      <c r="K58" s="2"/>
      <c r="L58" s="2"/>
      <c r="M58" s="5"/>
      <c r="N58" s="5"/>
      <c r="O58" s="5"/>
      <c r="P58" s="2"/>
      <c r="Q58" s="2"/>
      <c r="R58" s="2"/>
      <c r="S58" s="2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ht="13.5">
      <c r="A59" s="16">
        <v>45</v>
      </c>
      <c r="B59" s="267"/>
      <c r="C59" s="205" t="s">
        <v>158</v>
      </c>
      <c r="D59" s="9"/>
      <c r="E59" s="2"/>
      <c r="F59" s="4"/>
      <c r="G59" s="4"/>
      <c r="H59" s="4"/>
      <c r="I59" s="2"/>
      <c r="J59" s="2"/>
      <c r="K59" s="2"/>
      <c r="L59" s="2"/>
      <c r="M59" s="5"/>
      <c r="N59" s="5"/>
      <c r="O59" s="5"/>
      <c r="P59" s="2"/>
      <c r="Q59" s="2"/>
      <c r="R59" s="2"/>
      <c r="S59" s="2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ht="13.5">
      <c r="A60" s="16">
        <v>46</v>
      </c>
      <c r="B60" s="267"/>
      <c r="C60" s="205" t="s">
        <v>191</v>
      </c>
      <c r="D60" s="9"/>
      <c r="E60" s="2"/>
      <c r="F60" s="4"/>
      <c r="G60" s="4"/>
      <c r="H60" s="4"/>
      <c r="I60" s="2"/>
      <c r="J60" s="2"/>
      <c r="K60" s="2"/>
      <c r="L60" s="2"/>
      <c r="M60" s="5"/>
      <c r="N60" s="5"/>
      <c r="O60" s="5"/>
      <c r="P60" s="2"/>
      <c r="Q60" s="2"/>
      <c r="R60" s="2"/>
      <c r="S60" s="2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ht="13.5">
      <c r="A61" s="16">
        <v>47</v>
      </c>
      <c r="B61" s="267"/>
      <c r="C61" s="205" t="s">
        <v>232</v>
      </c>
      <c r="D61" s="9"/>
      <c r="E61" s="2"/>
      <c r="F61" s="4"/>
      <c r="G61" s="4"/>
      <c r="H61" s="4"/>
      <c r="I61" s="2"/>
      <c r="J61" s="2"/>
      <c r="K61" s="2"/>
      <c r="L61" s="2"/>
      <c r="M61" s="5"/>
      <c r="N61" s="5"/>
      <c r="O61" s="5"/>
      <c r="P61" s="2"/>
      <c r="Q61" s="2"/>
      <c r="R61" s="2"/>
      <c r="S61" s="2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ht="13.5">
      <c r="A62" s="16">
        <v>48</v>
      </c>
      <c r="B62" s="267"/>
      <c r="C62" s="205" t="s">
        <v>222</v>
      </c>
      <c r="D62" s="9"/>
      <c r="E62" s="2"/>
      <c r="F62" s="4"/>
      <c r="G62" s="4"/>
      <c r="H62" s="4"/>
      <c r="I62" s="2"/>
      <c r="J62" s="2"/>
      <c r="K62" s="2"/>
      <c r="L62" s="2"/>
      <c r="M62" s="5"/>
      <c r="N62" s="5"/>
      <c r="O62" s="5"/>
      <c r="P62" s="2"/>
      <c r="Q62" s="2"/>
      <c r="R62" s="2"/>
      <c r="S62" s="2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ht="13.5">
      <c r="A63" s="16">
        <v>49</v>
      </c>
      <c r="B63" s="267"/>
      <c r="C63" s="205" t="s">
        <v>209</v>
      </c>
      <c r="D63" s="9"/>
      <c r="E63" s="2"/>
      <c r="F63" s="4"/>
      <c r="G63" s="4"/>
      <c r="H63" s="4"/>
      <c r="I63" s="2"/>
      <c r="J63" s="2"/>
      <c r="K63" s="2"/>
      <c r="L63" s="2"/>
      <c r="M63" s="5"/>
      <c r="N63" s="5"/>
      <c r="O63" s="5"/>
      <c r="P63" s="2"/>
      <c r="Q63" s="2"/>
      <c r="R63" s="2"/>
      <c r="S63" s="2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84" ht="13.5">
      <c r="A64" s="16">
        <v>50</v>
      </c>
      <c r="B64" s="267"/>
      <c r="C64" s="205" t="s">
        <v>192</v>
      </c>
      <c r="D64" s="9"/>
      <c r="E64" s="2"/>
      <c r="F64" s="4"/>
      <c r="G64" s="4"/>
      <c r="H64" s="4"/>
      <c r="I64" s="2"/>
      <c r="J64" s="2"/>
      <c r="K64" s="2"/>
      <c r="L64" s="2"/>
      <c r="M64" s="5"/>
      <c r="N64" s="5"/>
      <c r="O64" s="5"/>
      <c r="P64" s="2"/>
      <c r="Q64" s="2"/>
      <c r="R64" s="2"/>
      <c r="S64" s="2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ht="13.5">
      <c r="A65" s="16">
        <v>51</v>
      </c>
      <c r="B65" s="267"/>
      <c r="C65" s="205" t="s">
        <v>193</v>
      </c>
      <c r="D65" s="9"/>
      <c r="E65" s="2"/>
      <c r="F65" s="4"/>
      <c r="G65" s="4"/>
      <c r="H65" s="4"/>
      <c r="I65" s="2"/>
      <c r="J65" s="2"/>
      <c r="K65" s="2"/>
      <c r="L65" s="2"/>
      <c r="M65" s="5"/>
      <c r="N65" s="5"/>
      <c r="O65" s="5"/>
      <c r="P65" s="2"/>
      <c r="Q65" s="2"/>
      <c r="R65" s="2"/>
      <c r="S65" s="2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1:84" ht="13.5">
      <c r="A66" s="16">
        <v>52</v>
      </c>
      <c r="B66" s="267"/>
      <c r="C66" s="205" t="s">
        <v>194</v>
      </c>
      <c r="D66" s="9"/>
      <c r="E66" s="2"/>
      <c r="F66" s="4"/>
      <c r="G66" s="4"/>
      <c r="H66" s="4"/>
      <c r="I66" s="2"/>
      <c r="J66" s="2"/>
      <c r="K66" s="2"/>
      <c r="L66" s="2"/>
      <c r="M66" s="5"/>
      <c r="N66" s="5"/>
      <c r="O66" s="5"/>
      <c r="P66" s="2"/>
      <c r="Q66" s="2"/>
      <c r="R66" s="2"/>
      <c r="S66" s="2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ht="13.5">
      <c r="A67" s="16">
        <v>53</v>
      </c>
      <c r="B67" s="267"/>
      <c r="C67" s="205" t="s">
        <v>237</v>
      </c>
      <c r="D67" s="9"/>
      <c r="E67" s="2"/>
      <c r="F67" s="4"/>
      <c r="G67" s="4"/>
      <c r="H67" s="4"/>
      <c r="I67" s="2"/>
      <c r="J67" s="2"/>
      <c r="K67" s="2"/>
      <c r="L67" s="2"/>
      <c r="M67" s="5"/>
      <c r="N67" s="5"/>
      <c r="O67" s="5"/>
      <c r="P67" s="2"/>
      <c r="Q67" s="2"/>
      <c r="R67" s="2"/>
      <c r="S67" s="2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1:84" ht="13.5">
      <c r="A68" s="16">
        <v>54</v>
      </c>
      <c r="B68" s="267"/>
      <c r="C68" s="205" t="s">
        <v>183</v>
      </c>
      <c r="D68" s="9"/>
      <c r="E68" s="2"/>
      <c r="F68" s="4"/>
      <c r="G68" s="4"/>
      <c r="H68" s="4"/>
      <c r="I68" s="2"/>
      <c r="J68" s="2"/>
      <c r="K68" s="2"/>
      <c r="L68" s="2"/>
      <c r="M68" s="5"/>
      <c r="N68" s="5"/>
      <c r="O68" s="5"/>
      <c r="P68" s="2"/>
      <c r="Q68" s="2"/>
      <c r="R68" s="2"/>
      <c r="S68" s="2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ht="13.5">
      <c r="A69" s="16">
        <v>55</v>
      </c>
      <c r="B69" s="267"/>
      <c r="C69" s="205" t="s">
        <v>195</v>
      </c>
      <c r="D69" s="9"/>
      <c r="E69" s="2"/>
      <c r="F69" s="4"/>
      <c r="G69" s="4"/>
      <c r="H69" s="4"/>
      <c r="I69" s="2"/>
      <c r="J69" s="2"/>
      <c r="K69" s="2"/>
      <c r="L69" s="2"/>
      <c r="M69" s="5"/>
      <c r="N69" s="5"/>
      <c r="O69" s="5"/>
      <c r="P69" s="2"/>
      <c r="Q69" s="2"/>
      <c r="R69" s="2"/>
      <c r="S69" s="2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ht="13.5">
      <c r="A70" s="16">
        <v>56</v>
      </c>
      <c r="B70" s="267"/>
      <c r="C70" s="205" t="s">
        <v>184</v>
      </c>
      <c r="D70" s="9"/>
      <c r="E70" s="2"/>
      <c r="F70" s="4"/>
      <c r="G70" s="4"/>
      <c r="H70" s="4"/>
      <c r="I70" s="2"/>
      <c r="J70" s="2"/>
      <c r="K70" s="2"/>
      <c r="L70" s="2"/>
      <c r="M70" s="5"/>
      <c r="N70" s="5"/>
      <c r="O70" s="5"/>
      <c r="P70" s="2"/>
      <c r="Q70" s="2"/>
      <c r="R70" s="2"/>
      <c r="S70" s="2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1:84" ht="13.5">
      <c r="A71" s="16">
        <v>57</v>
      </c>
      <c r="B71" s="267"/>
      <c r="C71" s="205" t="s">
        <v>159</v>
      </c>
      <c r="D71" s="9"/>
      <c r="E71" s="2"/>
      <c r="F71" s="4"/>
      <c r="G71" s="4"/>
      <c r="H71" s="4"/>
      <c r="I71" s="2"/>
      <c r="J71" s="2"/>
      <c r="K71" s="2"/>
      <c r="L71" s="2"/>
      <c r="M71" s="5"/>
      <c r="N71" s="5"/>
      <c r="O71" s="5"/>
      <c r="P71" s="2"/>
      <c r="Q71" s="2"/>
      <c r="R71" s="2"/>
      <c r="S71" s="2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ht="13.5">
      <c r="A72" s="16">
        <v>58</v>
      </c>
      <c r="B72" s="267"/>
      <c r="C72" s="205" t="s">
        <v>233</v>
      </c>
      <c r="D72" s="9"/>
      <c r="E72" s="2"/>
      <c r="F72" s="4"/>
      <c r="G72" s="4"/>
      <c r="H72" s="4"/>
      <c r="I72" s="2"/>
      <c r="J72" s="2"/>
      <c r="K72" s="2"/>
      <c r="L72" s="2"/>
      <c r="M72" s="5"/>
      <c r="N72" s="5"/>
      <c r="O72" s="5"/>
      <c r="P72" s="2"/>
      <c r="Q72" s="2"/>
      <c r="R72" s="2"/>
      <c r="S72" s="2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1:84" ht="13.5">
      <c r="A73" s="16">
        <v>59</v>
      </c>
      <c r="B73" s="267"/>
      <c r="C73" s="205" t="s">
        <v>160</v>
      </c>
      <c r="D73" s="9"/>
      <c r="E73" s="2"/>
      <c r="F73" s="4"/>
      <c r="G73" s="4"/>
      <c r="H73" s="4"/>
      <c r="I73" s="2"/>
      <c r="J73" s="2"/>
      <c r="K73" s="2"/>
      <c r="L73" s="2"/>
      <c r="M73" s="5"/>
      <c r="N73" s="5"/>
      <c r="O73" s="5"/>
      <c r="P73" s="2"/>
      <c r="Q73" s="2"/>
      <c r="R73" s="2"/>
      <c r="S73" s="2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ht="13.5">
      <c r="A74" s="16">
        <v>60</v>
      </c>
      <c r="B74" s="267"/>
      <c r="C74" s="205" t="s">
        <v>234</v>
      </c>
      <c r="D74" s="9"/>
      <c r="E74" s="2"/>
      <c r="F74" s="4"/>
      <c r="G74" s="4"/>
      <c r="H74" s="4"/>
      <c r="I74" s="2"/>
      <c r="J74" s="2"/>
      <c r="K74" s="2"/>
      <c r="L74" s="2"/>
      <c r="M74" s="5"/>
      <c r="N74" s="5"/>
      <c r="O74" s="5"/>
      <c r="P74" s="2"/>
      <c r="Q74" s="2"/>
      <c r="R74" s="2"/>
      <c r="S74" s="2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84" ht="13.5">
      <c r="A75" s="16">
        <v>61</v>
      </c>
      <c r="B75" s="267"/>
      <c r="C75" s="205" t="s">
        <v>223</v>
      </c>
      <c r="D75" s="9"/>
      <c r="E75" s="2"/>
      <c r="F75" s="4"/>
      <c r="G75" s="4"/>
      <c r="H75" s="4"/>
      <c r="I75" s="2"/>
      <c r="J75" s="2"/>
      <c r="K75" s="4"/>
      <c r="L75" s="2"/>
      <c r="M75" s="5"/>
      <c r="N75" s="5"/>
      <c r="O75" s="5"/>
      <c r="P75" s="2"/>
      <c r="Q75" s="2"/>
      <c r="R75" s="2"/>
      <c r="S75" s="2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ht="13.5">
      <c r="A76" s="16">
        <v>62</v>
      </c>
      <c r="B76" s="267"/>
      <c r="C76" s="266" t="s">
        <v>185</v>
      </c>
      <c r="D76" s="9"/>
      <c r="E76" s="2"/>
      <c r="F76" s="4"/>
      <c r="G76" s="4"/>
      <c r="H76" s="4"/>
      <c r="I76" s="2"/>
      <c r="J76" s="2"/>
      <c r="K76" s="2"/>
      <c r="L76" s="2"/>
      <c r="M76" s="5"/>
      <c r="N76" s="5"/>
      <c r="O76" s="5"/>
      <c r="P76" s="2"/>
      <c r="Q76" s="2"/>
      <c r="R76" s="2"/>
      <c r="S76" s="2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1:84" ht="13.5">
      <c r="A77" s="16">
        <v>63</v>
      </c>
      <c r="B77" s="267"/>
      <c r="C77" s="205" t="s">
        <v>161</v>
      </c>
      <c r="D77" s="9"/>
      <c r="E77" s="2"/>
      <c r="F77" s="173"/>
      <c r="G77" s="173"/>
      <c r="H77" s="4"/>
      <c r="I77" s="18"/>
      <c r="J77" s="2"/>
      <c r="K77" s="2"/>
      <c r="L77" s="2"/>
      <c r="M77" s="5"/>
      <c r="N77" s="5"/>
      <c r="O77" s="5"/>
      <c r="P77" s="2"/>
      <c r="Q77" s="2"/>
      <c r="R77" s="2"/>
      <c r="S77" s="2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1:84" ht="13.5">
      <c r="A78" s="16">
        <v>64</v>
      </c>
      <c r="B78" s="267"/>
      <c r="C78" s="266" t="s">
        <v>196</v>
      </c>
      <c r="D78" s="9"/>
      <c r="E78" s="2"/>
      <c r="F78" s="4"/>
      <c r="G78" s="4"/>
      <c r="H78" s="4"/>
      <c r="I78" s="2"/>
      <c r="J78" s="2"/>
      <c r="K78" s="2"/>
      <c r="L78" s="2"/>
      <c r="M78" s="5"/>
      <c r="N78" s="5"/>
      <c r="O78" s="5"/>
      <c r="P78" s="2"/>
      <c r="Q78" s="2"/>
      <c r="R78" s="2"/>
      <c r="S78" s="2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ht="13.5">
      <c r="A79" s="16">
        <v>65</v>
      </c>
      <c r="B79" s="267"/>
      <c r="C79" s="205" t="s">
        <v>228</v>
      </c>
      <c r="D79" s="9"/>
      <c r="E79" s="2"/>
      <c r="F79" s="4"/>
      <c r="G79" s="4"/>
      <c r="H79" s="4"/>
      <c r="I79" s="2"/>
      <c r="J79" s="2"/>
      <c r="K79" s="2"/>
      <c r="L79" s="2"/>
      <c r="M79" s="5"/>
      <c r="N79" s="5"/>
      <c r="O79" s="5"/>
      <c r="P79" s="2"/>
      <c r="Q79" s="2"/>
      <c r="R79" s="2"/>
      <c r="S79" s="2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1:84" ht="13.5">
      <c r="A80" s="16">
        <v>66</v>
      </c>
      <c r="B80" s="267"/>
      <c r="C80" s="205" t="s">
        <v>197</v>
      </c>
      <c r="D80" s="9"/>
      <c r="E80" s="2"/>
      <c r="F80" s="4"/>
      <c r="G80" s="4"/>
      <c r="H80" s="4"/>
      <c r="I80" s="2"/>
      <c r="J80" s="2"/>
      <c r="K80" s="2"/>
      <c r="L80" s="2"/>
      <c r="M80" s="5"/>
      <c r="N80" s="5"/>
      <c r="O80" s="5"/>
      <c r="P80" s="2"/>
      <c r="Q80" s="2"/>
      <c r="R80" s="2"/>
      <c r="S80" s="2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84" ht="13.5">
      <c r="A81" s="16">
        <v>67</v>
      </c>
      <c r="B81" s="267"/>
      <c r="C81" s="205" t="s">
        <v>162</v>
      </c>
      <c r="D81" s="9"/>
      <c r="E81" s="2"/>
      <c r="F81" s="4"/>
      <c r="G81" s="4"/>
      <c r="H81" s="4"/>
      <c r="I81" s="2"/>
      <c r="J81" s="2"/>
      <c r="K81" s="2"/>
      <c r="L81" s="2"/>
      <c r="M81" s="17"/>
      <c r="N81" s="5"/>
      <c r="O81" s="5"/>
      <c r="P81" s="2"/>
      <c r="Q81" s="2"/>
      <c r="R81" s="2"/>
      <c r="S81" s="2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3.5">
      <c r="A82" s="16">
        <v>68</v>
      </c>
      <c r="B82" s="267"/>
      <c r="C82" s="205" t="s">
        <v>198</v>
      </c>
      <c r="D82" s="9"/>
      <c r="E82" s="2"/>
      <c r="F82" s="4"/>
      <c r="G82" s="4"/>
      <c r="H82" s="4"/>
      <c r="I82" s="2"/>
      <c r="J82" s="2"/>
      <c r="K82" s="2"/>
      <c r="L82" s="2"/>
      <c r="M82" s="17"/>
      <c r="N82" s="5"/>
      <c r="O82" s="5"/>
      <c r="P82" s="2"/>
      <c r="Q82" s="2"/>
      <c r="R82" s="2"/>
      <c r="S82" s="2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3.5">
      <c r="A83" s="16">
        <v>69</v>
      </c>
      <c r="B83" s="267"/>
      <c r="C83" s="205" t="s">
        <v>224</v>
      </c>
      <c r="D83" s="9"/>
      <c r="E83" s="2"/>
      <c r="F83" s="4"/>
      <c r="G83" s="4"/>
      <c r="H83" s="4"/>
      <c r="I83" s="2"/>
      <c r="J83" s="2"/>
      <c r="K83" s="2"/>
      <c r="L83" s="2"/>
      <c r="M83" s="17"/>
      <c r="N83" s="5"/>
      <c r="O83" s="5"/>
      <c r="P83" s="2"/>
      <c r="Q83" s="2"/>
      <c r="R83" s="2"/>
      <c r="S83" s="2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3.5">
      <c r="A84" s="16">
        <v>70</v>
      </c>
      <c r="B84" s="267"/>
      <c r="C84" s="205" t="s">
        <v>163</v>
      </c>
      <c r="D84" s="9"/>
      <c r="E84" s="2"/>
      <c r="F84" s="4"/>
      <c r="G84" s="4"/>
      <c r="H84" s="4"/>
      <c r="I84" s="2"/>
      <c r="J84" s="2"/>
      <c r="K84" s="2"/>
      <c r="L84" s="2"/>
      <c r="M84" s="17"/>
      <c r="N84" s="5"/>
      <c r="O84" s="5"/>
      <c r="P84" s="2"/>
      <c r="Q84" s="2"/>
      <c r="R84" s="2"/>
      <c r="S84" s="2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3.5">
      <c r="A85" s="16">
        <v>71</v>
      </c>
      <c r="B85" s="267"/>
      <c r="C85" s="205" t="s">
        <v>225</v>
      </c>
      <c r="D85" s="9"/>
      <c r="E85" s="2"/>
      <c r="F85" s="4"/>
      <c r="G85" s="4"/>
      <c r="H85" s="4"/>
      <c r="I85" s="2"/>
      <c r="J85" s="2"/>
      <c r="K85" s="2"/>
      <c r="L85" s="2"/>
      <c r="M85" s="17"/>
      <c r="N85" s="5"/>
      <c r="O85" s="5"/>
      <c r="P85" s="2"/>
      <c r="Q85" s="2"/>
      <c r="R85" s="2"/>
      <c r="S85" s="2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3.5">
      <c r="A86" s="16">
        <v>72</v>
      </c>
      <c r="B86" s="267"/>
      <c r="C86" s="205" t="s">
        <v>164</v>
      </c>
      <c r="D86" s="9"/>
      <c r="E86" s="2"/>
      <c r="F86" s="4"/>
      <c r="G86" s="4"/>
      <c r="H86" s="4"/>
      <c r="I86" s="2"/>
      <c r="J86" s="2"/>
      <c r="K86" s="2"/>
      <c r="L86" s="2"/>
      <c r="M86" s="5"/>
      <c r="N86" s="5"/>
      <c r="O86" s="5"/>
      <c r="P86" s="2"/>
      <c r="Q86" s="2"/>
      <c r="R86" s="2"/>
      <c r="S86" s="2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3.5">
      <c r="A87" s="16">
        <v>73</v>
      </c>
      <c r="B87" s="267"/>
      <c r="C87" s="205" t="s">
        <v>226</v>
      </c>
      <c r="D87" s="9"/>
      <c r="E87" s="2"/>
      <c r="F87" s="4"/>
      <c r="G87" s="4"/>
      <c r="H87" s="4"/>
      <c r="I87" s="2"/>
      <c r="J87" s="2"/>
      <c r="K87" s="2"/>
      <c r="L87" s="2"/>
      <c r="M87" s="5"/>
      <c r="N87" s="5"/>
      <c r="O87" s="5"/>
      <c r="P87" s="2"/>
      <c r="Q87" s="2"/>
      <c r="R87" s="2"/>
      <c r="S87" s="2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3.5">
      <c r="A88" s="16">
        <v>74</v>
      </c>
      <c r="B88" s="267"/>
      <c r="C88" s="205" t="s">
        <v>235</v>
      </c>
      <c r="D88" s="9"/>
      <c r="E88" s="2"/>
      <c r="F88" s="4"/>
      <c r="G88" s="4"/>
      <c r="H88" s="4"/>
      <c r="I88" s="2"/>
      <c r="J88" s="4"/>
      <c r="K88" s="2"/>
      <c r="L88" s="2"/>
      <c r="M88" s="5"/>
      <c r="N88" s="5"/>
      <c r="O88" s="5"/>
      <c r="P88" s="2"/>
      <c r="Q88" s="2"/>
      <c r="R88" s="2"/>
      <c r="S88" s="2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3.5">
      <c r="A89" s="16">
        <v>75</v>
      </c>
      <c r="B89" s="267"/>
      <c r="C89" s="205" t="s">
        <v>238</v>
      </c>
      <c r="D89" s="9"/>
      <c r="E89" s="2"/>
      <c r="F89" s="4"/>
      <c r="G89" s="4"/>
      <c r="H89" s="4"/>
      <c r="I89" s="2"/>
      <c r="J89" s="2"/>
      <c r="K89" s="2"/>
      <c r="L89" s="2"/>
      <c r="M89" s="5"/>
      <c r="N89" s="5"/>
      <c r="O89" s="5"/>
      <c r="P89" s="2"/>
      <c r="Q89" s="2"/>
      <c r="R89" s="2"/>
      <c r="S89" s="2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3.5">
      <c r="A90" s="16">
        <v>76</v>
      </c>
      <c r="B90" s="267"/>
      <c r="C90" s="205" t="s">
        <v>236</v>
      </c>
      <c r="D90" s="9"/>
      <c r="E90" s="2"/>
      <c r="F90" s="4"/>
      <c r="G90" s="4"/>
      <c r="H90" s="4"/>
      <c r="I90" s="2"/>
      <c r="J90" s="2"/>
      <c r="K90" s="2"/>
      <c r="L90" s="2"/>
      <c r="M90" s="5"/>
      <c r="N90" s="5"/>
      <c r="O90" s="5"/>
      <c r="P90" s="2"/>
      <c r="Q90" s="2"/>
      <c r="R90" s="2"/>
      <c r="S90" s="2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3.5">
      <c r="A91" s="16">
        <v>77</v>
      </c>
      <c r="B91" s="267"/>
      <c r="C91" s="205" t="s">
        <v>227</v>
      </c>
      <c r="D91" s="9"/>
      <c r="E91" s="2"/>
      <c r="F91" s="4"/>
      <c r="G91" s="4"/>
      <c r="H91" s="4"/>
      <c r="I91" s="2"/>
      <c r="J91" s="2"/>
      <c r="K91" s="2"/>
      <c r="L91" s="2"/>
      <c r="M91" s="5"/>
      <c r="N91" s="5"/>
      <c r="O91" s="5"/>
      <c r="P91" s="2"/>
      <c r="Q91" s="2"/>
      <c r="R91" s="2"/>
      <c r="S91" s="2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s="6" customFormat="1" ht="15">
      <c r="A92" s="15"/>
      <c r="B92" s="5"/>
      <c r="C92" s="20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21"/>
      <c r="T92" s="21"/>
      <c r="U92" s="21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</row>
    <row r="93" spans="1:84" ht="16.5" customHeight="1">
      <c r="A93" s="22"/>
      <c r="B93" s="6"/>
      <c r="C93" s="23" t="s">
        <v>174</v>
      </c>
      <c r="D93" s="23"/>
      <c r="E93" s="23"/>
      <c r="F93" s="23"/>
      <c r="G93" s="23"/>
      <c r="H93" s="22"/>
      <c r="I93" s="23"/>
      <c r="J93" s="23"/>
      <c r="K93" s="23"/>
      <c r="L93" s="23"/>
      <c r="M93" s="23"/>
      <c r="N93" s="24"/>
      <c r="O93" s="23"/>
      <c r="P93" s="23"/>
      <c r="Q93" s="25"/>
      <c r="R93" s="26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6.5" customHeight="1">
      <c r="A94" s="10"/>
      <c r="B94" s="11"/>
      <c r="C94" s="27" t="s">
        <v>19</v>
      </c>
      <c r="D94" s="27"/>
      <c r="E94" s="27"/>
      <c r="F94" s="28"/>
      <c r="G94" s="27" t="s">
        <v>20</v>
      </c>
      <c r="H94" s="10"/>
      <c r="I94" s="28"/>
      <c r="J94" s="27" t="s">
        <v>21</v>
      </c>
      <c r="K94" s="27"/>
      <c r="L94" s="27"/>
      <c r="M94" s="27"/>
      <c r="N94" s="12"/>
      <c r="O94" s="28"/>
      <c r="P94" s="27"/>
      <c r="Q94" s="29"/>
      <c r="R94" s="14"/>
      <c r="S94" s="13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s="6" customFormat="1" ht="15">
      <c r="A95" s="15"/>
      <c r="B95" s="5"/>
      <c r="C95" s="20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21"/>
      <c r="T95" s="21"/>
      <c r="U95" s="21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</row>
    <row r="96" spans="1:84" s="6" customFormat="1" ht="15">
      <c r="A96" s="15"/>
      <c r="B96" s="5"/>
      <c r="C96" s="30" t="s">
        <v>22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21"/>
      <c r="T96" s="21"/>
      <c r="U96" s="21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</row>
    <row r="97" spans="1:84" s="6" customFormat="1" ht="15">
      <c r="A97" s="15"/>
      <c r="B97" s="5"/>
      <c r="C97" s="2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21"/>
      <c r="T97" s="21"/>
      <c r="U97" s="21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</row>
    <row r="98" spans="1:84" s="6" customFormat="1" ht="15">
      <c r="A98" s="15"/>
      <c r="B98" s="5"/>
      <c r="C98" s="20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21"/>
      <c r="T98" s="21"/>
      <c r="U98" s="21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</row>
    <row r="99" spans="1:84" s="6" customFormat="1" ht="15">
      <c r="A99" s="15"/>
      <c r="B99" s="5"/>
      <c r="C99" s="20"/>
      <c r="D99" s="5"/>
      <c r="E99" s="5"/>
      <c r="F99" s="5"/>
      <c r="G99" s="5"/>
      <c r="H99" s="5"/>
      <c r="I99" s="5"/>
      <c r="J99" s="5"/>
      <c r="K99" s="5"/>
      <c r="L99" s="5"/>
      <c r="O99" s="5"/>
      <c r="P99" s="5"/>
      <c r="Q99" s="5"/>
      <c r="R99" s="5"/>
      <c r="S99" s="21"/>
      <c r="T99" s="21"/>
      <c r="U99" s="21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</row>
    <row r="100" spans="1:84" s="6" customFormat="1" ht="15">
      <c r="A100" s="15"/>
      <c r="B100" s="5"/>
      <c r="C100" s="20"/>
      <c r="D100" s="5"/>
      <c r="E100" s="5"/>
      <c r="F100" s="5"/>
      <c r="G100" s="5"/>
      <c r="H100" s="5"/>
      <c r="I100" s="5"/>
      <c r="J100" s="5"/>
      <c r="K100" s="5"/>
      <c r="L100" s="5"/>
      <c r="M100" s="17"/>
      <c r="N100" s="5"/>
      <c r="O100" s="5"/>
      <c r="P100" s="5"/>
      <c r="Q100" s="5"/>
      <c r="R100" s="5"/>
      <c r="S100" s="21"/>
      <c r="T100" s="21"/>
      <c r="U100" s="21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</row>
    <row r="101" spans="1:84" s="6" customFormat="1" ht="15">
      <c r="A101" s="15"/>
      <c r="B101" s="5"/>
      <c r="C101" s="20"/>
      <c r="D101" s="5"/>
      <c r="E101" s="5"/>
      <c r="F101" s="5"/>
      <c r="G101" s="5"/>
      <c r="H101" s="5"/>
      <c r="I101" s="5"/>
      <c r="J101" s="5"/>
      <c r="K101" s="5"/>
      <c r="L101" s="5"/>
      <c r="M101" s="17"/>
      <c r="N101" s="5"/>
      <c r="O101" s="5"/>
      <c r="P101" s="5"/>
      <c r="Q101" s="5"/>
      <c r="R101" s="5"/>
      <c r="S101" s="21"/>
      <c r="T101" s="21"/>
      <c r="U101" s="21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</row>
    <row r="102" spans="1:84" s="6" customFormat="1" ht="15">
      <c r="A102" s="15"/>
      <c r="B102" s="5"/>
      <c r="C102" s="20"/>
      <c r="D102" s="5"/>
      <c r="E102" s="5"/>
      <c r="F102" s="5"/>
      <c r="G102" s="5"/>
      <c r="H102" s="5"/>
      <c r="I102" s="5"/>
      <c r="J102" s="5"/>
      <c r="K102" s="5"/>
      <c r="L102" s="5"/>
      <c r="M102" s="17"/>
      <c r="N102" s="5"/>
      <c r="O102" s="5"/>
      <c r="P102" s="5"/>
      <c r="Q102" s="5"/>
      <c r="R102" s="5"/>
      <c r="S102" s="21"/>
      <c r="T102" s="21"/>
      <c r="U102" s="21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</row>
    <row r="103" spans="1:84" s="6" customFormat="1" ht="15">
      <c r="A103" s="15"/>
      <c r="B103" s="5"/>
      <c r="C103" s="20"/>
      <c r="D103" s="5"/>
      <c r="E103" s="5"/>
      <c r="F103" s="5"/>
      <c r="G103" s="5"/>
      <c r="H103" s="5"/>
      <c r="I103" s="5"/>
      <c r="J103" s="5"/>
      <c r="K103" s="5"/>
      <c r="L103" s="5"/>
      <c r="M103" s="17"/>
      <c r="N103" s="5"/>
      <c r="O103" s="5"/>
      <c r="P103" s="5"/>
      <c r="Q103" s="5"/>
      <c r="R103" s="5"/>
      <c r="S103" s="21"/>
      <c r="T103" s="21"/>
      <c r="U103" s="21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</row>
    <row r="104" spans="1:84" s="6" customFormat="1" ht="15">
      <c r="A104" s="15"/>
      <c r="B104" s="5"/>
      <c r="C104" s="20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21"/>
      <c r="T104" s="21"/>
      <c r="U104" s="21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</row>
    <row r="105" spans="1:84" s="6" customFormat="1" ht="15">
      <c r="A105" s="15"/>
      <c r="B105" s="5"/>
      <c r="C105" s="20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21"/>
      <c r="T105" s="21"/>
      <c r="U105" s="21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</row>
    <row r="106" spans="1:84" s="6" customFormat="1" ht="15">
      <c r="A106" s="15"/>
      <c r="B106" s="5"/>
      <c r="C106" s="2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21"/>
      <c r="T106" s="21"/>
      <c r="U106" s="21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</row>
    <row r="107" spans="1:84" s="6" customFormat="1" ht="15">
      <c r="A107" s="15"/>
      <c r="B107" s="5"/>
      <c r="C107" s="20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21"/>
      <c r="T107" s="21"/>
      <c r="U107" s="21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</row>
    <row r="108" spans="1:84" s="6" customFormat="1" ht="15">
      <c r="A108" s="15"/>
      <c r="B108" s="5"/>
      <c r="C108" s="20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21"/>
      <c r="T108" s="21"/>
      <c r="U108" s="21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</row>
    <row r="109" spans="1:84" s="6" customFormat="1" ht="15">
      <c r="A109" s="15"/>
      <c r="B109" s="5"/>
      <c r="C109" s="20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21"/>
      <c r="T109" s="21"/>
      <c r="U109" s="21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</row>
    <row r="110" spans="1:84" s="6" customFormat="1" ht="15">
      <c r="A110" s="15"/>
      <c r="B110" s="5"/>
      <c r="C110" s="20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21"/>
      <c r="T110" s="21"/>
      <c r="U110" s="21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</row>
    <row r="111" spans="1:84" s="6" customFormat="1" ht="15">
      <c r="A111" s="15"/>
      <c r="B111" s="5"/>
      <c r="C111" s="20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21"/>
      <c r="T111" s="21"/>
      <c r="U111" s="21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</row>
    <row r="112" spans="1:84" s="6" customFormat="1" ht="15">
      <c r="A112" s="15"/>
      <c r="B112" s="5"/>
      <c r="C112" s="20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21"/>
      <c r="T112" s="21"/>
      <c r="U112" s="21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</row>
    <row r="113" spans="1:84" s="6" customFormat="1" ht="15">
      <c r="A113" s="15"/>
      <c r="B113" s="5"/>
      <c r="C113" s="20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21"/>
      <c r="T113" s="21"/>
      <c r="U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</row>
    <row r="114" spans="1:84" s="6" customFormat="1" ht="15">
      <c r="A114" s="15"/>
      <c r="B114" s="5"/>
      <c r="C114" s="20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21"/>
      <c r="T114" s="21"/>
      <c r="U114" s="21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</row>
    <row r="115" spans="1:84" s="6" customFormat="1" ht="15">
      <c r="A115" s="15"/>
      <c r="B115" s="5"/>
      <c r="C115" s="20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21"/>
      <c r="T115" s="21"/>
      <c r="U115" s="21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</row>
    <row r="116" spans="1:84" s="6" customFormat="1" ht="15">
      <c r="A116" s="15"/>
      <c r="B116" s="5"/>
      <c r="C116" s="20"/>
      <c r="D116" s="5"/>
      <c r="E116" s="5"/>
      <c r="F116" s="5"/>
      <c r="G116" s="5"/>
      <c r="H116" s="5"/>
      <c r="I116" s="5"/>
      <c r="J116" s="5"/>
      <c r="K116" s="5"/>
      <c r="L116" s="5"/>
      <c r="M116" s="17"/>
      <c r="N116" s="5"/>
      <c r="O116" s="5"/>
      <c r="P116" s="5"/>
      <c r="Q116" s="5"/>
      <c r="R116" s="5"/>
      <c r="S116" s="21"/>
      <c r="T116" s="21"/>
      <c r="U116" s="21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</row>
    <row r="117" spans="1:84" s="6" customFormat="1" ht="15">
      <c r="A117" s="15"/>
      <c r="B117" s="5"/>
      <c r="C117" s="20"/>
      <c r="D117" s="5"/>
      <c r="E117" s="5"/>
      <c r="F117" s="5"/>
      <c r="G117" s="5"/>
      <c r="H117" s="5"/>
      <c r="I117" s="5"/>
      <c r="J117" s="5"/>
      <c r="K117" s="5"/>
      <c r="L117" s="5"/>
      <c r="M117" s="17"/>
      <c r="N117" s="5"/>
      <c r="O117" s="5"/>
      <c r="P117" s="5"/>
      <c r="Q117" s="5"/>
      <c r="R117" s="5"/>
      <c r="S117" s="21"/>
      <c r="T117" s="21"/>
      <c r="U117" s="21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</row>
    <row r="118" spans="1:84" s="6" customFormat="1" ht="15">
      <c r="A118" s="15"/>
      <c r="B118" s="5"/>
      <c r="C118" s="20"/>
      <c r="D118" s="5"/>
      <c r="E118" s="5"/>
      <c r="F118" s="5"/>
      <c r="G118" s="5"/>
      <c r="H118" s="5"/>
      <c r="I118" s="5"/>
      <c r="J118" s="5"/>
      <c r="K118" s="5"/>
      <c r="L118" s="5"/>
      <c r="M118" s="17"/>
      <c r="N118" s="5"/>
      <c r="O118" s="5"/>
      <c r="P118" s="5"/>
      <c r="Q118" s="5"/>
      <c r="R118" s="5"/>
      <c r="S118" s="21"/>
      <c r="T118" s="21"/>
      <c r="U118" s="21"/>
      <c r="V118" s="31"/>
      <c r="W118" s="31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</row>
    <row r="119" spans="1:84" s="6" customFormat="1" ht="15">
      <c r="A119" s="15"/>
      <c r="B119" s="5"/>
      <c r="C119" s="20"/>
      <c r="D119" s="5"/>
      <c r="E119" s="5"/>
      <c r="F119" s="5"/>
      <c r="G119" s="5"/>
      <c r="H119" s="5"/>
      <c r="I119" s="5"/>
      <c r="J119" s="5"/>
      <c r="K119" s="5"/>
      <c r="L119" s="5"/>
      <c r="M119" s="17"/>
      <c r="N119" s="5"/>
      <c r="O119" s="5"/>
      <c r="P119" s="5"/>
      <c r="Q119" s="5"/>
      <c r="R119" s="5"/>
      <c r="S119" s="21"/>
      <c r="T119" s="21"/>
      <c r="U119" s="21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</row>
    <row r="120" spans="1:84" s="6" customFormat="1" ht="15">
      <c r="A120" s="15"/>
      <c r="B120" s="5"/>
      <c r="C120" s="20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21"/>
      <c r="T120" s="21"/>
      <c r="U120" s="21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</row>
    <row r="121" spans="1:84" s="6" customFormat="1" ht="15">
      <c r="A121" s="15"/>
      <c r="B121" s="5"/>
      <c r="C121" s="2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21"/>
      <c r="T121" s="21"/>
      <c r="U121" s="21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</row>
    <row r="122" spans="1:84" s="6" customFormat="1" ht="15">
      <c r="A122" s="15"/>
      <c r="B122" s="5"/>
      <c r="C122" s="20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21"/>
      <c r="T122" s="21"/>
      <c r="U122" s="21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</row>
    <row r="123" spans="1:84" s="6" customFormat="1" ht="15">
      <c r="A123" s="15"/>
      <c r="B123" s="5"/>
      <c r="C123" s="2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21"/>
      <c r="T123" s="21"/>
      <c r="U123" s="21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</row>
    <row r="124" spans="1:84" s="6" customFormat="1" ht="15">
      <c r="A124" s="15"/>
      <c r="B124" s="5"/>
      <c r="C124" s="2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21"/>
      <c r="T124" s="21"/>
      <c r="U124" s="21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</row>
    <row r="125" spans="1:84" s="6" customFormat="1" ht="15">
      <c r="A125" s="15"/>
      <c r="B125" s="5"/>
      <c r="C125" s="2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21"/>
      <c r="T125" s="21"/>
      <c r="U125" s="21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</row>
    <row r="126" spans="1:84" s="6" customFormat="1" ht="15">
      <c r="A126" s="15"/>
      <c r="B126" s="5"/>
      <c r="C126" s="20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21"/>
      <c r="T126" s="21"/>
      <c r="U126" s="21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</row>
    <row r="127" spans="1:84" s="6" customFormat="1" ht="15">
      <c r="A127" s="15"/>
      <c r="B127" s="5"/>
      <c r="C127" s="20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21"/>
      <c r="T127" s="21"/>
      <c r="U127" s="21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</row>
    <row r="128" spans="1:84" s="6" customFormat="1" ht="15">
      <c r="A128" s="15"/>
      <c r="B128" s="5"/>
      <c r="C128" s="20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21"/>
      <c r="T128" s="21"/>
      <c r="U128" s="21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</row>
    <row r="129" spans="1:84" s="6" customFormat="1" ht="15">
      <c r="A129" s="15"/>
      <c r="B129" s="5"/>
      <c r="C129" s="20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21"/>
      <c r="T129" s="21"/>
      <c r="U129" s="21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</row>
    <row r="130" spans="1:84" s="6" customFormat="1" ht="15">
      <c r="A130" s="15"/>
      <c r="B130" s="5"/>
      <c r="C130" s="20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21"/>
      <c r="T130" s="21"/>
      <c r="U130" s="21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</row>
    <row r="131" spans="1:84" s="6" customFormat="1" ht="15">
      <c r="A131" s="15"/>
      <c r="B131" s="5"/>
      <c r="C131" s="20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21"/>
      <c r="T131" s="21"/>
      <c r="U131" s="21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</row>
    <row r="132" spans="1:84" s="6" customFormat="1" ht="15">
      <c r="A132" s="15"/>
      <c r="B132" s="5"/>
      <c r="C132" s="20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21"/>
      <c r="T132" s="21"/>
      <c r="U132" s="21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</row>
    <row r="133" spans="1:84" s="6" customFormat="1" ht="15">
      <c r="A133" s="15"/>
      <c r="B133" s="5"/>
      <c r="C133" s="20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21"/>
      <c r="T133" s="21"/>
      <c r="U133" s="21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</row>
    <row r="134" spans="1:84" s="6" customFormat="1" ht="15">
      <c r="A134" s="15"/>
      <c r="B134" s="5"/>
      <c r="C134" s="20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21"/>
      <c r="T134" s="21"/>
      <c r="U134" s="21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</row>
    <row r="135" spans="1:84" s="6" customFormat="1" ht="15">
      <c r="A135" s="15"/>
      <c r="B135" s="5"/>
      <c r="C135" s="20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21"/>
      <c r="T135" s="21"/>
      <c r="U135" s="21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</row>
    <row r="136" spans="1:84" s="6" customFormat="1" ht="15">
      <c r="A136" s="15"/>
      <c r="B136" s="5"/>
      <c r="C136" s="20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21"/>
      <c r="T136" s="21"/>
      <c r="U136" s="21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</row>
    <row r="137" spans="1:84" s="6" customFormat="1" ht="15">
      <c r="A137" s="15"/>
      <c r="B137" s="5"/>
      <c r="C137" s="20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21"/>
      <c r="T137" s="21"/>
      <c r="U137" s="21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</row>
    <row r="138" spans="1:84" s="6" customFormat="1" ht="15">
      <c r="A138" s="15"/>
      <c r="B138" s="5"/>
      <c r="C138" s="20"/>
      <c r="D138" s="5"/>
      <c r="E138" s="5"/>
      <c r="F138" s="5"/>
      <c r="G138" s="5"/>
      <c r="H138" s="5"/>
      <c r="I138" s="5"/>
      <c r="J138" s="5"/>
      <c r="K138" s="5"/>
      <c r="L138" s="5"/>
      <c r="M138" s="17"/>
      <c r="N138" s="5"/>
      <c r="O138" s="5"/>
      <c r="P138" s="5"/>
      <c r="Q138" s="5"/>
      <c r="R138" s="5"/>
      <c r="S138" s="21"/>
      <c r="T138" s="5"/>
      <c r="U138" s="21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</row>
    <row r="139" spans="1:84" s="6" customFormat="1" ht="15">
      <c r="A139" s="15"/>
      <c r="B139" s="5"/>
      <c r="C139" s="20"/>
      <c r="D139" s="5"/>
      <c r="E139" s="5"/>
      <c r="F139" s="5"/>
      <c r="G139" s="5"/>
      <c r="H139" s="5"/>
      <c r="I139" s="5"/>
      <c r="J139" s="5"/>
      <c r="K139" s="5"/>
      <c r="L139" s="5"/>
      <c r="M139" s="17"/>
      <c r="N139" s="5"/>
      <c r="O139" s="5"/>
      <c r="P139" s="5"/>
      <c r="Q139" s="5"/>
      <c r="R139" s="5"/>
      <c r="S139" s="21"/>
      <c r="T139" s="21"/>
      <c r="U139" s="21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</row>
    <row r="140" spans="1:84" s="6" customFormat="1" ht="15">
      <c r="A140" s="15"/>
      <c r="B140" s="5"/>
      <c r="C140" s="20"/>
      <c r="D140" s="5"/>
      <c r="E140" s="5"/>
      <c r="F140" s="5"/>
      <c r="G140" s="5"/>
      <c r="H140" s="5"/>
      <c r="I140" s="5"/>
      <c r="J140" s="5"/>
      <c r="K140" s="5"/>
      <c r="L140" s="5"/>
      <c r="M140" s="17"/>
      <c r="N140" s="5"/>
      <c r="O140" s="5"/>
      <c r="P140" s="5"/>
      <c r="Q140" s="5"/>
      <c r="R140" s="5"/>
      <c r="S140" s="21"/>
      <c r="T140" s="21"/>
      <c r="U140" s="21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</row>
    <row r="141" spans="1:84" s="6" customFormat="1" ht="15">
      <c r="A141" s="15"/>
      <c r="B141" s="5"/>
      <c r="C141" s="20"/>
      <c r="D141" s="5"/>
      <c r="E141" s="5"/>
      <c r="F141" s="5"/>
      <c r="G141" s="5"/>
      <c r="H141" s="5"/>
      <c r="I141" s="5"/>
      <c r="J141" s="5"/>
      <c r="K141" s="5"/>
      <c r="L141" s="5"/>
      <c r="M141" s="17"/>
      <c r="N141" s="5"/>
      <c r="O141" s="5"/>
      <c r="P141" s="5"/>
      <c r="Q141" s="5"/>
      <c r="R141" s="5"/>
      <c r="S141" s="21"/>
      <c r="T141" s="21"/>
      <c r="U141" s="21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</row>
    <row r="142" spans="1:84" s="6" customFormat="1" ht="15">
      <c r="A142" s="15"/>
      <c r="B142" s="5"/>
      <c r="C142" s="20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21"/>
      <c r="T142" s="21"/>
      <c r="U142" s="21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</row>
    <row r="143" spans="1:84" s="6" customFormat="1" ht="15">
      <c r="A143" s="15"/>
      <c r="B143" s="5"/>
      <c r="C143" s="2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21"/>
      <c r="T143" s="21"/>
      <c r="U143" s="21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</row>
    <row r="144" spans="1:84" s="6" customFormat="1" ht="15">
      <c r="A144" s="15"/>
      <c r="B144" s="5"/>
      <c r="C144" s="20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21"/>
      <c r="T144" s="21"/>
      <c r="U144" s="21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</row>
    <row r="145" spans="1:84" s="6" customFormat="1" ht="15">
      <c r="A145" s="15"/>
      <c r="B145" s="5"/>
      <c r="C145" s="2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21"/>
      <c r="T145" s="21"/>
      <c r="U145" s="21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</row>
    <row r="146" spans="1:84" s="6" customFormat="1" ht="15">
      <c r="A146" s="15"/>
      <c r="B146" s="5"/>
      <c r="C146" s="20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21"/>
      <c r="T146" s="21"/>
      <c r="U146" s="21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</row>
    <row r="147" spans="1:84" s="6" customFormat="1" ht="15">
      <c r="A147" s="15"/>
      <c r="B147" s="5"/>
      <c r="C147" s="2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21"/>
      <c r="T147" s="21"/>
      <c r="U147" s="21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</row>
    <row r="148" spans="1:84" s="6" customFormat="1" ht="15">
      <c r="A148" s="15"/>
      <c r="B148" s="5"/>
      <c r="C148" s="20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21"/>
      <c r="T148" s="21"/>
      <c r="U148" s="21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</row>
    <row r="149" spans="1:84" s="6" customFormat="1" ht="15">
      <c r="A149" s="15"/>
      <c r="B149" s="5"/>
      <c r="C149" s="20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21"/>
      <c r="T149" s="21"/>
      <c r="U149" s="21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</row>
    <row r="150" spans="1:84" s="6" customFormat="1" ht="15">
      <c r="A150" s="15"/>
      <c r="B150" s="5"/>
      <c r="C150" s="20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21"/>
      <c r="T150" s="21"/>
      <c r="U150" s="21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</row>
    <row r="151" spans="1:84" s="6" customFormat="1" ht="15">
      <c r="A151" s="15"/>
      <c r="B151" s="5"/>
      <c r="C151" s="20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21"/>
      <c r="T151" s="21"/>
      <c r="U151" s="21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</row>
    <row r="152" spans="1:84" s="6" customFormat="1" ht="15">
      <c r="A152" s="15"/>
      <c r="B152" s="5"/>
      <c r="C152" s="20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21"/>
      <c r="T152" s="21"/>
      <c r="U152" s="21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</row>
    <row r="153" spans="1:84" s="6" customFormat="1" ht="15">
      <c r="A153" s="15"/>
      <c r="B153" s="5"/>
      <c r="C153" s="20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21"/>
      <c r="T153" s="21"/>
      <c r="U153" s="21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</row>
    <row r="154" spans="1:84" s="6" customFormat="1" ht="15">
      <c r="A154" s="15"/>
      <c r="B154" s="5"/>
      <c r="C154" s="20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21"/>
      <c r="T154" s="21"/>
      <c r="U154" s="21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</row>
    <row r="155" spans="1:84" s="6" customFormat="1" ht="15">
      <c r="A155" s="15"/>
      <c r="B155" s="5"/>
      <c r="C155" s="20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21"/>
      <c r="T155" s="21"/>
      <c r="U155" s="21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</row>
    <row r="156" spans="1:84" s="6" customFormat="1" ht="15">
      <c r="A156" s="15"/>
      <c r="B156" s="5"/>
      <c r="C156" s="23"/>
      <c r="D156" s="5"/>
      <c r="E156" s="3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21"/>
      <c r="T156" s="21"/>
      <c r="U156" s="21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</row>
    <row r="157" spans="1:84" s="6" customFormat="1" ht="15">
      <c r="A157" s="15"/>
      <c r="B157" s="5"/>
      <c r="C157" s="20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21"/>
      <c r="T157" s="21"/>
      <c r="U157" s="21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</row>
    <row r="158" spans="1:84" s="38" customFormat="1" ht="15">
      <c r="A158" s="33"/>
      <c r="B158" s="34"/>
      <c r="C158" s="35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4"/>
      <c r="P158" s="34"/>
      <c r="Q158" s="34"/>
      <c r="R158" s="34"/>
      <c r="S158" s="34"/>
      <c r="T158" s="37"/>
      <c r="U158" s="37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</row>
    <row r="159" spans="1:84" s="38" customFormat="1" ht="15">
      <c r="A159" s="33"/>
      <c r="B159" s="34"/>
      <c r="C159" s="39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</row>
    <row r="160" spans="2:84" s="38" customFormat="1" ht="15">
      <c r="B160" s="40"/>
      <c r="C160" s="41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</row>
    <row r="161" spans="2:84" s="38" customFormat="1" ht="15">
      <c r="B161" s="40"/>
      <c r="C161" s="41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</row>
    <row r="162" spans="1:84" s="6" customFormat="1" ht="15">
      <c r="A162" s="15"/>
      <c r="B162" s="5"/>
      <c r="C162" s="20"/>
      <c r="D162" s="5"/>
      <c r="E162" s="5"/>
      <c r="F162" s="5"/>
      <c r="G162" s="5"/>
      <c r="H162" s="5"/>
      <c r="I162" s="5"/>
      <c r="J162" s="5"/>
      <c r="K162" s="5"/>
      <c r="L162" s="5"/>
      <c r="M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</row>
    <row r="163" spans="1:84" s="6" customFormat="1" ht="15">
      <c r="A163" s="15"/>
      <c r="B163" s="5"/>
      <c r="C163" s="20"/>
      <c r="D163" s="5"/>
      <c r="E163" s="5"/>
      <c r="F163" s="5"/>
      <c r="G163" s="5"/>
      <c r="H163" s="5"/>
      <c r="I163" s="5"/>
      <c r="J163" s="5"/>
      <c r="K163" s="5"/>
      <c r="L163" s="5"/>
      <c r="M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</row>
    <row r="164" spans="1:84" s="6" customFormat="1" ht="15">
      <c r="A164" s="15"/>
      <c r="B164" s="5"/>
      <c r="C164" s="20"/>
      <c r="D164" s="5"/>
      <c r="E164" s="5"/>
      <c r="F164" s="5"/>
      <c r="G164" s="5"/>
      <c r="H164" s="5"/>
      <c r="I164" s="5"/>
      <c r="J164" s="5"/>
      <c r="K164" s="5"/>
      <c r="L164" s="5"/>
      <c r="M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</row>
    <row r="165" spans="1:84" s="6" customFormat="1" ht="15">
      <c r="A165" s="15"/>
      <c r="B165" s="5"/>
      <c r="C165" s="20"/>
      <c r="D165" s="5"/>
      <c r="E165" s="5"/>
      <c r="F165" s="5"/>
      <c r="G165" s="5"/>
      <c r="H165" s="5"/>
      <c r="I165" s="5"/>
      <c r="J165" s="5"/>
      <c r="K165" s="5"/>
      <c r="L165" s="5"/>
      <c r="M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</row>
    <row r="166" spans="1:84" s="6" customFormat="1" ht="15">
      <c r="A166" s="15"/>
      <c r="B166" s="5"/>
      <c r="C166" s="20"/>
      <c r="D166" s="5"/>
      <c r="E166" s="5"/>
      <c r="F166" s="5"/>
      <c r="G166" s="5"/>
      <c r="H166" s="5"/>
      <c r="I166" s="5"/>
      <c r="J166" s="5"/>
      <c r="K166" s="5"/>
      <c r="L166" s="5"/>
      <c r="M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</row>
    <row r="167" spans="1:84" s="6" customFormat="1" ht="15">
      <c r="A167" s="15"/>
      <c r="B167" s="5"/>
      <c r="C167" s="20"/>
      <c r="D167" s="5"/>
      <c r="E167" s="5"/>
      <c r="F167" s="5"/>
      <c r="G167" s="5"/>
      <c r="H167" s="5"/>
      <c r="I167" s="5"/>
      <c r="J167" s="5"/>
      <c r="K167" s="5"/>
      <c r="L167" s="5"/>
      <c r="M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</row>
    <row r="168" spans="1:84" s="6" customFormat="1" ht="15">
      <c r="A168" s="15"/>
      <c r="B168" s="5"/>
      <c r="C168" s="20"/>
      <c r="D168" s="5"/>
      <c r="E168" s="5"/>
      <c r="F168" s="5"/>
      <c r="G168" s="5"/>
      <c r="H168" s="5"/>
      <c r="I168" s="5"/>
      <c r="J168" s="5"/>
      <c r="K168" s="5"/>
      <c r="L168" s="5"/>
      <c r="M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</row>
    <row r="169" spans="1:84" s="6" customFormat="1" ht="15">
      <c r="A169" s="15"/>
      <c r="B169" s="5"/>
      <c r="C169" s="20"/>
      <c r="D169" s="5"/>
      <c r="E169" s="5"/>
      <c r="F169" s="5"/>
      <c r="G169" s="5"/>
      <c r="H169" s="5"/>
      <c r="I169" s="5"/>
      <c r="J169" s="5"/>
      <c r="K169" s="5"/>
      <c r="L169" s="5"/>
      <c r="M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</row>
    <row r="170" spans="1:84" s="6" customFormat="1" ht="15">
      <c r="A170" s="15"/>
      <c r="B170" s="5"/>
      <c r="C170" s="20"/>
      <c r="D170" s="5"/>
      <c r="E170" s="5"/>
      <c r="F170" s="5"/>
      <c r="G170" s="5"/>
      <c r="H170" s="5"/>
      <c r="I170" s="5"/>
      <c r="J170" s="5"/>
      <c r="K170" s="5"/>
      <c r="L170" s="5"/>
      <c r="M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</row>
    <row r="171" spans="1:4" s="6" customFormat="1" ht="15">
      <c r="A171" s="15"/>
      <c r="C171" s="20"/>
      <c r="D171" s="38"/>
    </row>
    <row r="172" spans="1:48" s="4" customFormat="1" ht="15">
      <c r="A172" s="1"/>
      <c r="C172" s="3"/>
      <c r="D172" s="9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</row>
    <row r="173" spans="1:48" s="4" customFormat="1" ht="15">
      <c r="A173" s="1"/>
      <c r="C173" s="3"/>
      <c r="D173" s="9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</row>
    <row r="174" spans="1:48" s="4" customFormat="1" ht="15">
      <c r="A174" s="1"/>
      <c r="C174" s="3"/>
      <c r="D174" s="9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</row>
    <row r="175" spans="1:48" s="4" customFormat="1" ht="15">
      <c r="A175" s="1"/>
      <c r="C175" s="3"/>
      <c r="D175" s="9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</row>
    <row r="176" spans="1:48" s="4" customFormat="1" ht="15">
      <c r="A176" s="1"/>
      <c r="C176" s="3"/>
      <c r="D176" s="9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</row>
    <row r="177" spans="1:48" s="4" customFormat="1" ht="15">
      <c r="A177" s="1"/>
      <c r="C177" s="3"/>
      <c r="D177" s="9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</row>
    <row r="178" spans="1:48" s="4" customFormat="1" ht="15">
      <c r="A178" s="1"/>
      <c r="C178" s="3"/>
      <c r="D178" s="9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</row>
    <row r="179" spans="1:48" s="4" customFormat="1" ht="15">
      <c r="A179" s="1"/>
      <c r="C179" s="3"/>
      <c r="D179" s="9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</row>
    <row r="180" spans="1:48" s="4" customFormat="1" ht="15">
      <c r="A180" s="1"/>
      <c r="C180" s="3"/>
      <c r="D180" s="9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</row>
    <row r="181" spans="1:48" s="4" customFormat="1" ht="15">
      <c r="A181" s="1"/>
      <c r="C181" s="3"/>
      <c r="D181" s="9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</row>
    <row r="182" spans="1:48" s="4" customFormat="1" ht="15">
      <c r="A182" s="1"/>
      <c r="C182" s="3"/>
      <c r="D182" s="9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</row>
    <row r="183" spans="1:48" s="4" customFormat="1" ht="15">
      <c r="A183" s="1"/>
      <c r="C183" s="3"/>
      <c r="D183" s="9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</row>
    <row r="184" spans="1:48" s="4" customFormat="1" ht="15">
      <c r="A184" s="1"/>
      <c r="C184" s="3"/>
      <c r="D184" s="9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</row>
    <row r="185" spans="1:48" s="4" customFormat="1" ht="15">
      <c r="A185" s="1"/>
      <c r="C185" s="3"/>
      <c r="D185" s="9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</row>
    <row r="186" spans="1:48" s="4" customFormat="1" ht="15">
      <c r="A186" s="1"/>
      <c r="C186" s="3"/>
      <c r="D186" s="9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</row>
    <row r="187" spans="1:48" s="4" customFormat="1" ht="15">
      <c r="A187" s="1"/>
      <c r="C187" s="3"/>
      <c r="D187" s="9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</row>
    <row r="188" spans="1:48" s="4" customFormat="1" ht="15">
      <c r="A188" s="1"/>
      <c r="C188" s="3"/>
      <c r="D188" s="9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</row>
    <row r="189" spans="1:48" s="4" customFormat="1" ht="15">
      <c r="A189" s="1"/>
      <c r="C189" s="3"/>
      <c r="D189" s="9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</row>
    <row r="190" spans="1:48" s="4" customFormat="1" ht="15">
      <c r="A190" s="1"/>
      <c r="C190" s="3"/>
      <c r="D190" s="9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</row>
    <row r="191" spans="1:48" s="4" customFormat="1" ht="15">
      <c r="A191" s="1"/>
      <c r="C191" s="3"/>
      <c r="D191" s="9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</row>
    <row r="192" spans="1:48" s="4" customFormat="1" ht="15">
      <c r="A192" s="1"/>
      <c r="C192" s="3"/>
      <c r="D192" s="9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</row>
    <row r="193" spans="1:48" s="4" customFormat="1" ht="15">
      <c r="A193" s="1"/>
      <c r="C193" s="3"/>
      <c r="D193" s="9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</row>
    <row r="194" spans="1:48" s="4" customFormat="1" ht="15">
      <c r="A194" s="1"/>
      <c r="C194" s="3"/>
      <c r="D194" s="9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</row>
    <row r="195" spans="1:48" s="4" customFormat="1" ht="15">
      <c r="A195" s="1"/>
      <c r="C195" s="3"/>
      <c r="D195" s="9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</row>
    <row r="196" spans="1:48" s="4" customFormat="1" ht="15">
      <c r="A196" s="1"/>
      <c r="C196" s="3"/>
      <c r="D196" s="9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</row>
    <row r="197" spans="1:48" s="4" customFormat="1" ht="15">
      <c r="A197" s="1"/>
      <c r="C197" s="3"/>
      <c r="D197" s="9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</row>
    <row r="198" spans="1:48" s="4" customFormat="1" ht="15">
      <c r="A198" s="1"/>
      <c r="C198" s="3"/>
      <c r="D198" s="9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</row>
    <row r="199" spans="1:48" s="4" customFormat="1" ht="15">
      <c r="A199" s="1"/>
      <c r="C199" s="3"/>
      <c r="D199" s="9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</row>
    <row r="200" spans="1:48" s="4" customFormat="1" ht="15">
      <c r="A200" s="1"/>
      <c r="C200" s="3"/>
      <c r="D200" s="9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</row>
    <row r="201" spans="1:48" s="4" customFormat="1" ht="15">
      <c r="A201" s="1"/>
      <c r="C201" s="3"/>
      <c r="D201" s="9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</row>
    <row r="202" spans="1:48" s="4" customFormat="1" ht="15">
      <c r="A202" s="1"/>
      <c r="C202" s="3"/>
      <c r="D202" s="9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</row>
    <row r="203" spans="1:48" s="4" customFormat="1" ht="15">
      <c r="A203" s="1"/>
      <c r="C203" s="3"/>
      <c r="D203" s="9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</row>
    <row r="204" spans="1:48" s="4" customFormat="1" ht="15">
      <c r="A204" s="1"/>
      <c r="C204" s="3"/>
      <c r="D204" s="9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</row>
    <row r="205" spans="1:48" s="4" customFormat="1" ht="15">
      <c r="A205" s="1"/>
      <c r="C205" s="3"/>
      <c r="D205" s="9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</row>
    <row r="206" spans="1:48" s="4" customFormat="1" ht="15">
      <c r="A206" s="1"/>
      <c r="C206" s="3"/>
      <c r="D206" s="9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</row>
    <row r="207" spans="1:48" s="4" customFormat="1" ht="15">
      <c r="A207" s="1"/>
      <c r="C207" s="3"/>
      <c r="D207" s="9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</row>
    <row r="208" spans="1:48" s="4" customFormat="1" ht="15">
      <c r="A208" s="1"/>
      <c r="C208" s="3"/>
      <c r="D208" s="9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</row>
    <row r="209" spans="1:48" s="4" customFormat="1" ht="15">
      <c r="A209" s="1"/>
      <c r="C209" s="3"/>
      <c r="D209" s="9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</row>
    <row r="210" spans="1:48" s="4" customFormat="1" ht="15">
      <c r="A210" s="1"/>
      <c r="C210" s="3"/>
      <c r="D210" s="9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</row>
    <row r="211" spans="1:48" s="4" customFormat="1" ht="15">
      <c r="A211" s="1"/>
      <c r="C211" s="3"/>
      <c r="D211" s="9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</row>
    <row r="212" spans="1:48" s="4" customFormat="1" ht="15">
      <c r="A212" s="1"/>
      <c r="C212" s="3"/>
      <c r="D212" s="9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</row>
    <row r="213" spans="1:48" s="4" customFormat="1" ht="15">
      <c r="A213" s="1"/>
      <c r="C213" s="3"/>
      <c r="D213" s="9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</row>
    <row r="214" spans="1:48" s="4" customFormat="1" ht="15">
      <c r="A214" s="1"/>
      <c r="C214" s="3"/>
      <c r="D214" s="9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</row>
    <row r="215" spans="1:48" s="4" customFormat="1" ht="15">
      <c r="A215" s="1"/>
      <c r="C215" s="3"/>
      <c r="D215" s="9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</row>
    <row r="216" spans="1:48" s="4" customFormat="1" ht="15">
      <c r="A216" s="1"/>
      <c r="C216" s="3"/>
      <c r="D216" s="9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</row>
    <row r="217" spans="1:48" s="4" customFormat="1" ht="15">
      <c r="A217" s="1"/>
      <c r="C217" s="3"/>
      <c r="D217" s="9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</row>
    <row r="218" spans="1:48" s="4" customFormat="1" ht="15">
      <c r="A218" s="1"/>
      <c r="C218" s="3"/>
      <c r="D218" s="9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</row>
    <row r="219" spans="1:48" s="4" customFormat="1" ht="15">
      <c r="A219" s="1"/>
      <c r="C219" s="3"/>
      <c r="D219" s="9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</row>
    <row r="220" spans="1:48" s="4" customFormat="1" ht="15">
      <c r="A220" s="1"/>
      <c r="C220" s="3"/>
      <c r="D220" s="9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</row>
    <row r="221" spans="1:48" s="4" customFormat="1" ht="15">
      <c r="A221" s="1"/>
      <c r="C221" s="3"/>
      <c r="D221" s="9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</row>
    <row r="222" spans="1:48" s="4" customFormat="1" ht="15">
      <c r="A222" s="1"/>
      <c r="C222" s="3"/>
      <c r="D222" s="9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</row>
    <row r="223" spans="1:48" s="4" customFormat="1" ht="15">
      <c r="A223" s="1"/>
      <c r="C223" s="3"/>
      <c r="D223" s="9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</row>
    <row r="224" spans="1:48" s="4" customFormat="1" ht="15">
      <c r="A224" s="1"/>
      <c r="C224" s="3"/>
      <c r="D224" s="9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</row>
    <row r="225" spans="1:48" s="4" customFormat="1" ht="15">
      <c r="A225" s="1"/>
      <c r="C225" s="3"/>
      <c r="D225" s="9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</row>
    <row r="226" spans="1:48" s="4" customFormat="1" ht="15">
      <c r="A226" s="1"/>
      <c r="C226" s="3"/>
      <c r="D226" s="9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</row>
    <row r="227" spans="1:48" s="4" customFormat="1" ht="15">
      <c r="A227" s="1"/>
      <c r="C227" s="3"/>
      <c r="D227" s="9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</row>
    <row r="228" spans="1:48" s="4" customFormat="1" ht="15">
      <c r="A228" s="1"/>
      <c r="C228" s="3"/>
      <c r="D228" s="9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</row>
    <row r="229" spans="1:48" s="4" customFormat="1" ht="15">
      <c r="A229" s="1"/>
      <c r="C229" s="3"/>
      <c r="D229" s="9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</row>
    <row r="230" spans="1:48" s="4" customFormat="1" ht="15">
      <c r="A230" s="1"/>
      <c r="C230" s="3"/>
      <c r="D230" s="9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</row>
    <row r="231" spans="1:48" s="4" customFormat="1" ht="15">
      <c r="A231" s="1"/>
      <c r="C231" s="3"/>
      <c r="D231" s="9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</row>
    <row r="232" spans="1:48" s="4" customFormat="1" ht="15">
      <c r="A232" s="1"/>
      <c r="C232" s="3"/>
      <c r="D232" s="9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</row>
    <row r="233" spans="1:48" s="4" customFormat="1" ht="15">
      <c r="A233" s="1"/>
      <c r="C233" s="3"/>
      <c r="D233" s="9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</row>
    <row r="234" spans="1:48" s="4" customFormat="1" ht="15">
      <c r="A234" s="1"/>
      <c r="C234" s="3"/>
      <c r="D234" s="9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</row>
    <row r="235" spans="1:48" s="4" customFormat="1" ht="15">
      <c r="A235" s="1"/>
      <c r="C235" s="3"/>
      <c r="D235" s="9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</row>
    <row r="236" spans="1:48" s="4" customFormat="1" ht="15">
      <c r="A236" s="1"/>
      <c r="C236" s="3"/>
      <c r="D236" s="9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</row>
    <row r="237" spans="1:48" s="4" customFormat="1" ht="15">
      <c r="A237" s="1"/>
      <c r="C237" s="3"/>
      <c r="D237" s="9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</row>
    <row r="238" spans="1:48" s="4" customFormat="1" ht="15">
      <c r="A238" s="1"/>
      <c r="C238" s="3"/>
      <c r="D238" s="9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</row>
    <row r="239" spans="1:48" s="4" customFormat="1" ht="15">
      <c r="A239" s="1"/>
      <c r="C239" s="3"/>
      <c r="D239" s="9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</row>
    <row r="240" spans="1:48" s="4" customFormat="1" ht="15">
      <c r="A240" s="1"/>
      <c r="C240" s="3"/>
      <c r="D240" s="9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</row>
    <row r="241" spans="1:48" s="4" customFormat="1" ht="15">
      <c r="A241" s="1"/>
      <c r="C241" s="3"/>
      <c r="D241" s="9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</row>
    <row r="242" spans="1:48" s="4" customFormat="1" ht="15">
      <c r="A242" s="1"/>
      <c r="C242" s="3"/>
      <c r="D242" s="9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</row>
    <row r="243" spans="1:48" s="4" customFormat="1" ht="15">
      <c r="A243" s="1"/>
      <c r="C243" s="3"/>
      <c r="D243" s="9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</row>
    <row r="244" spans="1:48" s="4" customFormat="1" ht="15">
      <c r="A244" s="1"/>
      <c r="C244" s="3"/>
      <c r="D244" s="9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</row>
    <row r="245" spans="1:48" s="4" customFormat="1" ht="15">
      <c r="A245" s="1"/>
      <c r="C245" s="3"/>
      <c r="D245" s="9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</row>
    <row r="246" spans="1:48" s="4" customFormat="1" ht="15">
      <c r="A246" s="1"/>
      <c r="C246" s="3"/>
      <c r="D246" s="9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</row>
    <row r="247" spans="1:48" s="4" customFormat="1" ht="15">
      <c r="A247" s="1"/>
      <c r="C247" s="3"/>
      <c r="D247" s="9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</row>
    <row r="248" spans="1:48" s="4" customFormat="1" ht="15">
      <c r="A248" s="1"/>
      <c r="C248" s="3"/>
      <c r="D248" s="9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</row>
    <row r="249" spans="1:48" s="4" customFormat="1" ht="15">
      <c r="A249" s="1"/>
      <c r="C249" s="3"/>
      <c r="D249" s="9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</row>
    <row r="250" spans="1:48" s="4" customFormat="1" ht="15">
      <c r="A250" s="1"/>
      <c r="C250" s="3"/>
      <c r="D250" s="9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</row>
    <row r="251" spans="1:48" s="4" customFormat="1" ht="15">
      <c r="A251" s="1"/>
      <c r="C251" s="3"/>
      <c r="D251" s="9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</row>
    <row r="252" spans="1:48" s="4" customFormat="1" ht="15">
      <c r="A252" s="1"/>
      <c r="C252" s="3"/>
      <c r="D252" s="9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</row>
    <row r="253" spans="1:48" s="4" customFormat="1" ht="15">
      <c r="A253" s="1"/>
      <c r="C253" s="3"/>
      <c r="D253" s="9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</row>
    <row r="254" spans="1:48" s="4" customFormat="1" ht="15">
      <c r="A254" s="1"/>
      <c r="C254" s="3"/>
      <c r="D254" s="9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</row>
    <row r="255" spans="1:48" s="4" customFormat="1" ht="15">
      <c r="A255" s="1"/>
      <c r="C255" s="3"/>
      <c r="D255" s="9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</row>
    <row r="256" spans="1:48" s="4" customFormat="1" ht="15">
      <c r="A256" s="1"/>
      <c r="C256" s="3"/>
      <c r="D256" s="9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</row>
    <row r="257" spans="1:48" s="4" customFormat="1" ht="15">
      <c r="A257" s="1"/>
      <c r="C257" s="3"/>
      <c r="D257" s="9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</row>
    <row r="258" spans="1:48" s="4" customFormat="1" ht="15">
      <c r="A258" s="1"/>
      <c r="C258" s="3"/>
      <c r="D258" s="9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</row>
    <row r="259" spans="1:48" s="4" customFormat="1" ht="15">
      <c r="A259" s="1"/>
      <c r="C259" s="3"/>
      <c r="D259" s="9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</row>
    <row r="260" spans="1:48" s="4" customFormat="1" ht="15">
      <c r="A260" s="1"/>
      <c r="C260" s="3"/>
      <c r="D260" s="9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</row>
    <row r="261" spans="1:48" s="4" customFormat="1" ht="15">
      <c r="A261" s="1"/>
      <c r="C261" s="3"/>
      <c r="D261" s="9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</row>
    <row r="262" spans="1:48" s="4" customFormat="1" ht="15">
      <c r="A262" s="1"/>
      <c r="C262" s="3"/>
      <c r="D262" s="9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</row>
    <row r="263" spans="1:48" s="4" customFormat="1" ht="15">
      <c r="A263" s="1"/>
      <c r="C263" s="3"/>
      <c r="D263" s="9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</row>
    <row r="264" spans="1:48" s="4" customFormat="1" ht="15">
      <c r="A264" s="1"/>
      <c r="C264" s="3"/>
      <c r="D264" s="9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</row>
    <row r="265" spans="1:48" s="4" customFormat="1" ht="15">
      <c r="A265" s="1"/>
      <c r="C265" s="3"/>
      <c r="D265" s="9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</row>
    <row r="266" spans="1:48" s="4" customFormat="1" ht="15">
      <c r="A266" s="1"/>
      <c r="C266" s="3"/>
      <c r="D266" s="9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</row>
    <row r="267" spans="1:48" s="4" customFormat="1" ht="15">
      <c r="A267" s="1"/>
      <c r="C267" s="3"/>
      <c r="D267" s="9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</row>
    <row r="268" spans="1:48" s="4" customFormat="1" ht="15">
      <c r="A268" s="1"/>
      <c r="C268" s="3"/>
      <c r="D268" s="9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</row>
    <row r="269" spans="1:48" s="4" customFormat="1" ht="15">
      <c r="A269" s="1"/>
      <c r="C269" s="3"/>
      <c r="D269" s="9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</row>
    <row r="270" spans="1:48" s="4" customFormat="1" ht="15">
      <c r="A270" s="1"/>
      <c r="C270" s="3"/>
      <c r="D270" s="9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</row>
    <row r="271" spans="1:48" s="4" customFormat="1" ht="15">
      <c r="A271" s="1"/>
      <c r="C271" s="3"/>
      <c r="D271" s="9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</row>
    <row r="272" spans="1:48" s="4" customFormat="1" ht="15">
      <c r="A272" s="1"/>
      <c r="C272" s="3"/>
      <c r="D272" s="9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</row>
    <row r="273" spans="1:48" s="4" customFormat="1" ht="15">
      <c r="A273" s="1"/>
      <c r="C273" s="3"/>
      <c r="D273" s="9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</row>
    <row r="274" spans="1:48" s="4" customFormat="1" ht="15">
      <c r="A274" s="1"/>
      <c r="C274" s="3"/>
      <c r="D274" s="9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</row>
    <row r="275" spans="1:48" s="4" customFormat="1" ht="15">
      <c r="A275" s="1"/>
      <c r="C275" s="3"/>
      <c r="D275" s="9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</row>
    <row r="276" spans="1:48" s="4" customFormat="1" ht="15">
      <c r="A276" s="1"/>
      <c r="C276" s="3"/>
      <c r="D276" s="9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</row>
    <row r="277" spans="1:48" s="4" customFormat="1" ht="15">
      <c r="A277" s="1"/>
      <c r="C277" s="3"/>
      <c r="D277" s="9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</row>
    <row r="278" spans="1:48" s="4" customFormat="1" ht="15">
      <c r="A278" s="1"/>
      <c r="C278" s="3"/>
      <c r="D278" s="9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</row>
    <row r="279" spans="1:48" s="4" customFormat="1" ht="15">
      <c r="A279" s="1"/>
      <c r="C279" s="3"/>
      <c r="D279" s="9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</row>
    <row r="280" spans="1:48" s="4" customFormat="1" ht="15">
      <c r="A280" s="1"/>
      <c r="C280" s="3"/>
      <c r="D280" s="9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</row>
    <row r="281" spans="1:48" s="4" customFormat="1" ht="15">
      <c r="A281" s="1"/>
      <c r="C281" s="3"/>
      <c r="D281" s="9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</row>
    <row r="282" spans="1:48" s="4" customFormat="1" ht="15">
      <c r="A282" s="1"/>
      <c r="C282" s="3"/>
      <c r="D282" s="9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</row>
    <row r="283" spans="1:48" s="4" customFormat="1" ht="15">
      <c r="A283" s="1"/>
      <c r="C283" s="3"/>
      <c r="D283" s="9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</row>
    <row r="284" spans="1:48" s="4" customFormat="1" ht="15">
      <c r="A284" s="1"/>
      <c r="C284" s="3"/>
      <c r="D284" s="9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</row>
    <row r="285" spans="1:48" s="4" customFormat="1" ht="15">
      <c r="A285" s="1"/>
      <c r="C285" s="3"/>
      <c r="D285" s="9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</row>
    <row r="286" spans="1:48" s="4" customFormat="1" ht="15">
      <c r="A286" s="1"/>
      <c r="C286" s="3"/>
      <c r="D286" s="9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</row>
    <row r="287" spans="1:48" s="4" customFormat="1" ht="15">
      <c r="A287" s="1"/>
      <c r="C287" s="3"/>
      <c r="D287" s="9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</row>
    <row r="288" spans="1:48" s="4" customFormat="1" ht="15">
      <c r="A288" s="1"/>
      <c r="C288" s="3"/>
      <c r="D288" s="9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</row>
    <row r="289" spans="1:48" s="4" customFormat="1" ht="15">
      <c r="A289" s="1"/>
      <c r="C289" s="3"/>
      <c r="D289" s="9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</row>
    <row r="290" spans="1:48" s="4" customFormat="1" ht="15">
      <c r="A290" s="1"/>
      <c r="C290" s="3"/>
      <c r="D290" s="9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</row>
    <row r="291" spans="1:48" s="4" customFormat="1" ht="15">
      <c r="A291" s="1"/>
      <c r="C291" s="3"/>
      <c r="D291" s="9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</row>
    <row r="292" spans="1:48" s="4" customFormat="1" ht="15">
      <c r="A292" s="1"/>
      <c r="C292" s="3"/>
      <c r="D292" s="9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</row>
    <row r="293" spans="1:48" s="4" customFormat="1" ht="15">
      <c r="A293" s="1"/>
      <c r="C293" s="3"/>
      <c r="D293" s="9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</row>
    <row r="294" spans="1:48" s="4" customFormat="1" ht="15">
      <c r="A294" s="1"/>
      <c r="C294" s="3"/>
      <c r="D294" s="9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</row>
    <row r="295" spans="1:48" s="4" customFormat="1" ht="15">
      <c r="A295" s="1"/>
      <c r="C295" s="3"/>
      <c r="D295" s="9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</row>
    <row r="296" spans="1:48" s="4" customFormat="1" ht="15">
      <c r="A296" s="1"/>
      <c r="C296" s="3"/>
      <c r="D296" s="9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</row>
    <row r="297" spans="1:48" s="4" customFormat="1" ht="15">
      <c r="A297" s="1"/>
      <c r="C297" s="3"/>
      <c r="D297" s="9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</row>
    <row r="298" spans="1:48" s="4" customFormat="1" ht="15">
      <c r="A298" s="1"/>
      <c r="C298" s="3"/>
      <c r="D298" s="9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</row>
    <row r="299" spans="1:48" s="4" customFormat="1" ht="15">
      <c r="A299" s="1"/>
      <c r="C299" s="3"/>
      <c r="D299" s="9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</row>
    <row r="300" spans="1:48" s="4" customFormat="1" ht="15">
      <c r="A300" s="1"/>
      <c r="C300" s="3"/>
      <c r="D300" s="9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</row>
    <row r="301" spans="1:48" s="4" customFormat="1" ht="15">
      <c r="A301" s="1"/>
      <c r="C301" s="3"/>
      <c r="D301" s="9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</row>
    <row r="302" spans="1:48" s="4" customFormat="1" ht="15">
      <c r="A302" s="1"/>
      <c r="C302" s="3"/>
      <c r="D302" s="9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</row>
    <row r="303" spans="1:48" s="4" customFormat="1" ht="15">
      <c r="A303" s="1"/>
      <c r="C303" s="3"/>
      <c r="D303" s="9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</row>
    <row r="304" spans="1:48" s="4" customFormat="1" ht="15">
      <c r="A304" s="1"/>
      <c r="C304" s="3"/>
      <c r="D304" s="9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</row>
    <row r="305" spans="1:48" s="4" customFormat="1" ht="15">
      <c r="A305" s="1"/>
      <c r="C305" s="3"/>
      <c r="D305" s="9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</row>
    <row r="306" spans="1:48" s="4" customFormat="1" ht="15">
      <c r="A306" s="1"/>
      <c r="C306" s="3"/>
      <c r="D306" s="9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</row>
    <row r="307" spans="1:48" s="4" customFormat="1" ht="15">
      <c r="A307" s="1"/>
      <c r="C307" s="3"/>
      <c r="D307" s="9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</row>
    <row r="308" spans="1:48" s="4" customFormat="1" ht="15">
      <c r="A308" s="1"/>
      <c r="C308" s="3"/>
      <c r="D308" s="9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</row>
    <row r="309" spans="1:48" s="4" customFormat="1" ht="15">
      <c r="A309" s="1"/>
      <c r="C309" s="3"/>
      <c r="D309" s="9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</row>
    <row r="310" spans="1:48" s="4" customFormat="1" ht="15">
      <c r="A310" s="1"/>
      <c r="C310" s="3"/>
      <c r="D310" s="9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</row>
    <row r="311" spans="1:48" s="4" customFormat="1" ht="15">
      <c r="A311" s="1"/>
      <c r="C311" s="3"/>
      <c r="D311" s="9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</row>
    <row r="312" spans="1:48" s="4" customFormat="1" ht="15">
      <c r="A312" s="1"/>
      <c r="C312" s="3"/>
      <c r="D312" s="9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</row>
    <row r="313" spans="1:48" s="4" customFormat="1" ht="15">
      <c r="A313" s="1"/>
      <c r="C313" s="3"/>
      <c r="D313" s="9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</row>
    <row r="314" spans="1:48" s="4" customFormat="1" ht="15">
      <c r="A314" s="1"/>
      <c r="C314" s="3"/>
      <c r="D314" s="9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</row>
    <row r="315" spans="1:48" s="4" customFormat="1" ht="15">
      <c r="A315" s="1"/>
      <c r="C315" s="3"/>
      <c r="D315" s="9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</row>
    <row r="316" spans="1:48" s="4" customFormat="1" ht="15">
      <c r="A316" s="1"/>
      <c r="C316" s="3"/>
      <c r="D316" s="9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</row>
    <row r="317" spans="1:48" s="4" customFormat="1" ht="15">
      <c r="A317" s="1"/>
      <c r="C317" s="3"/>
      <c r="D317" s="9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</row>
    <row r="318" spans="1:48" s="4" customFormat="1" ht="15">
      <c r="A318" s="1"/>
      <c r="C318" s="3"/>
      <c r="D318" s="9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</row>
    <row r="319" spans="1:48" s="4" customFormat="1" ht="15">
      <c r="A319" s="1"/>
      <c r="C319" s="3"/>
      <c r="D319" s="9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</row>
    <row r="320" spans="1:48" s="4" customFormat="1" ht="15">
      <c r="A320" s="1"/>
      <c r="C320" s="3"/>
      <c r="D320" s="9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</row>
    <row r="321" spans="1:48" s="4" customFormat="1" ht="15">
      <c r="A321" s="1"/>
      <c r="C321" s="3"/>
      <c r="D321" s="9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</row>
    <row r="322" spans="1:48" s="4" customFormat="1" ht="15">
      <c r="A322" s="1"/>
      <c r="C322" s="3"/>
      <c r="D322" s="9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</row>
    <row r="323" spans="1:48" s="4" customFormat="1" ht="15">
      <c r="A323" s="1"/>
      <c r="C323" s="3"/>
      <c r="D323" s="9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</row>
    <row r="324" spans="1:48" s="4" customFormat="1" ht="15">
      <c r="A324" s="1"/>
      <c r="C324" s="3"/>
      <c r="D324" s="9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</row>
    <row r="325" spans="1:48" s="4" customFormat="1" ht="15">
      <c r="A325" s="1"/>
      <c r="C325" s="3"/>
      <c r="D325" s="9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</row>
    <row r="326" spans="1:48" s="4" customFormat="1" ht="15">
      <c r="A326" s="1"/>
      <c r="C326" s="3"/>
      <c r="D326" s="9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</row>
    <row r="327" spans="1:48" s="4" customFormat="1" ht="15">
      <c r="A327" s="1"/>
      <c r="C327" s="3"/>
      <c r="D327" s="9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</row>
    <row r="328" spans="1:48" s="4" customFormat="1" ht="15">
      <c r="A328" s="1"/>
      <c r="C328" s="3"/>
      <c r="D328" s="9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</row>
    <row r="329" spans="1:48" s="4" customFormat="1" ht="15">
      <c r="A329" s="1"/>
      <c r="C329" s="3"/>
      <c r="D329" s="9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</row>
    <row r="330" spans="1:48" s="4" customFormat="1" ht="15">
      <c r="A330" s="1"/>
      <c r="C330" s="3"/>
      <c r="D330" s="9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</row>
    <row r="331" spans="1:48" s="4" customFormat="1" ht="15">
      <c r="A331" s="1"/>
      <c r="C331" s="3"/>
      <c r="D331" s="9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</row>
    <row r="332" spans="1:48" s="4" customFormat="1" ht="15">
      <c r="A332" s="1"/>
      <c r="C332" s="3"/>
      <c r="D332" s="9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</row>
    <row r="333" spans="1:48" s="4" customFormat="1" ht="15">
      <c r="A333" s="1"/>
      <c r="C333" s="3"/>
      <c r="D333" s="9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</row>
    <row r="334" spans="1:48" s="4" customFormat="1" ht="15">
      <c r="A334" s="1"/>
      <c r="C334" s="3"/>
      <c r="D334" s="9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</row>
    <row r="335" spans="1:48" s="4" customFormat="1" ht="15">
      <c r="A335" s="1"/>
      <c r="C335" s="3"/>
      <c r="D335" s="9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</row>
    <row r="336" spans="1:48" s="4" customFormat="1" ht="15">
      <c r="A336" s="1"/>
      <c r="C336" s="3"/>
      <c r="D336" s="9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</row>
    <row r="337" spans="1:48" s="4" customFormat="1" ht="15">
      <c r="A337" s="1"/>
      <c r="C337" s="3"/>
      <c r="D337" s="9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</row>
    <row r="338" spans="1:48" s="4" customFormat="1" ht="15">
      <c r="A338" s="1"/>
      <c r="C338" s="3"/>
      <c r="D338" s="9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</row>
    <row r="339" spans="1:48" s="4" customFormat="1" ht="15">
      <c r="A339" s="1"/>
      <c r="C339" s="3"/>
      <c r="D339" s="9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</row>
    <row r="340" spans="1:48" s="4" customFormat="1" ht="15">
      <c r="A340" s="1"/>
      <c r="C340" s="3"/>
      <c r="D340" s="9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</row>
    <row r="341" spans="1:48" s="4" customFormat="1" ht="15">
      <c r="A341" s="1"/>
      <c r="C341" s="3"/>
      <c r="D341" s="9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</row>
    <row r="342" spans="1:48" s="4" customFormat="1" ht="15">
      <c r="A342" s="1"/>
      <c r="C342" s="3"/>
      <c r="D342" s="9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</row>
    <row r="343" spans="1:48" s="4" customFormat="1" ht="15">
      <c r="A343" s="1"/>
      <c r="C343" s="3"/>
      <c r="D343" s="9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</row>
    <row r="344" spans="1:48" s="4" customFormat="1" ht="15">
      <c r="A344" s="1"/>
      <c r="C344" s="3"/>
      <c r="D344" s="9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</row>
    <row r="345" spans="1:48" s="4" customFormat="1" ht="15">
      <c r="A345" s="1"/>
      <c r="C345" s="3"/>
      <c r="D345" s="9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</row>
    <row r="346" spans="1:48" s="4" customFormat="1" ht="15">
      <c r="A346" s="1"/>
      <c r="C346" s="3"/>
      <c r="D346" s="9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</row>
    <row r="347" spans="1:48" s="4" customFormat="1" ht="15">
      <c r="A347" s="1"/>
      <c r="C347" s="3"/>
      <c r="D347" s="9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</row>
    <row r="348" spans="1:48" s="4" customFormat="1" ht="15">
      <c r="A348" s="1"/>
      <c r="C348" s="3"/>
      <c r="D348" s="9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</row>
    <row r="349" spans="1:48" s="4" customFormat="1" ht="15">
      <c r="A349" s="1"/>
      <c r="C349" s="3"/>
      <c r="D349" s="9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</row>
    <row r="350" spans="1:48" s="4" customFormat="1" ht="15">
      <c r="A350" s="1"/>
      <c r="C350" s="3"/>
      <c r="D350" s="9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</row>
    <row r="351" spans="1:48" s="4" customFormat="1" ht="15">
      <c r="A351" s="1"/>
      <c r="C351" s="3"/>
      <c r="D351" s="9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</row>
    <row r="352" spans="1:48" s="4" customFormat="1" ht="15">
      <c r="A352" s="1"/>
      <c r="C352" s="3"/>
      <c r="D352" s="9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</row>
    <row r="353" spans="1:48" s="4" customFormat="1" ht="15">
      <c r="A353" s="1"/>
      <c r="C353" s="3"/>
      <c r="D353" s="9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</row>
    <row r="354" spans="1:48" s="4" customFormat="1" ht="15">
      <c r="A354" s="1"/>
      <c r="C354" s="3"/>
      <c r="D354" s="9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</row>
    <row r="355" spans="1:48" s="4" customFormat="1" ht="15">
      <c r="A355" s="1"/>
      <c r="C355" s="3"/>
      <c r="D355" s="9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</row>
    <row r="356" spans="1:48" s="4" customFormat="1" ht="15">
      <c r="A356" s="1"/>
      <c r="C356" s="3"/>
      <c r="D356" s="9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</row>
    <row r="357" spans="1:48" s="4" customFormat="1" ht="15">
      <c r="A357" s="1"/>
      <c r="C357" s="3"/>
      <c r="D357" s="9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</row>
    <row r="358" spans="1:48" s="4" customFormat="1" ht="15">
      <c r="A358" s="1"/>
      <c r="C358" s="3"/>
      <c r="D358" s="9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</row>
    <row r="359" spans="1:48" s="4" customFormat="1" ht="15">
      <c r="A359" s="1"/>
      <c r="C359" s="3"/>
      <c r="D359" s="9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</row>
    <row r="360" spans="1:48" s="4" customFormat="1" ht="15">
      <c r="A360" s="1"/>
      <c r="C360" s="3"/>
      <c r="D360" s="9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</row>
    <row r="361" spans="1:48" s="4" customFormat="1" ht="15">
      <c r="A361" s="1"/>
      <c r="C361" s="3"/>
      <c r="D361" s="9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</row>
    <row r="362" spans="1:48" s="4" customFormat="1" ht="15">
      <c r="A362" s="1"/>
      <c r="C362" s="3"/>
      <c r="D362" s="9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</row>
    <row r="363" spans="1:48" s="4" customFormat="1" ht="15">
      <c r="A363" s="1"/>
      <c r="C363" s="3"/>
      <c r="D363" s="9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</row>
    <row r="364" spans="1:48" s="4" customFormat="1" ht="15">
      <c r="A364" s="1"/>
      <c r="C364" s="3"/>
      <c r="D364" s="9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</row>
    <row r="365" spans="1:48" s="4" customFormat="1" ht="15">
      <c r="A365" s="1"/>
      <c r="C365" s="3"/>
      <c r="D365" s="9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</row>
    <row r="366" spans="1:48" s="4" customFormat="1" ht="15">
      <c r="A366" s="1"/>
      <c r="C366" s="3"/>
      <c r="D366" s="9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</row>
    <row r="367" spans="1:48" s="4" customFormat="1" ht="15">
      <c r="A367" s="1"/>
      <c r="C367" s="3"/>
      <c r="D367" s="9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</row>
    <row r="368" spans="1:48" s="4" customFormat="1" ht="15">
      <c r="A368" s="1"/>
      <c r="C368" s="3"/>
      <c r="D368" s="9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</row>
    <row r="369" spans="1:48" s="4" customFormat="1" ht="15">
      <c r="A369" s="1"/>
      <c r="C369" s="3"/>
      <c r="D369" s="9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</row>
    <row r="370" spans="1:48" s="4" customFormat="1" ht="15">
      <c r="A370" s="1"/>
      <c r="C370" s="3"/>
      <c r="D370" s="9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</row>
    <row r="371" spans="1:48" s="4" customFormat="1" ht="15">
      <c r="A371" s="1"/>
      <c r="C371" s="3"/>
      <c r="D371" s="9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</row>
    <row r="372" spans="1:48" s="4" customFormat="1" ht="15">
      <c r="A372" s="1"/>
      <c r="C372" s="3"/>
      <c r="D372" s="9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</row>
    <row r="373" spans="1:48" s="4" customFormat="1" ht="15">
      <c r="A373" s="1"/>
      <c r="C373" s="3"/>
      <c r="D373" s="9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</row>
    <row r="374" spans="1:48" s="4" customFormat="1" ht="15">
      <c r="A374" s="1"/>
      <c r="C374" s="3"/>
      <c r="D374" s="9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</row>
    <row r="375" spans="1:48" s="4" customFormat="1" ht="15">
      <c r="A375" s="1"/>
      <c r="C375" s="3"/>
      <c r="D375" s="9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</row>
    <row r="376" spans="1:48" s="4" customFormat="1" ht="15">
      <c r="A376" s="1"/>
      <c r="C376" s="3"/>
      <c r="D376" s="9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</row>
    <row r="377" spans="1:48" s="4" customFormat="1" ht="15">
      <c r="A377" s="1"/>
      <c r="C377" s="3"/>
      <c r="D377" s="9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</row>
    <row r="378" spans="1:48" s="4" customFormat="1" ht="15">
      <c r="A378" s="1"/>
      <c r="C378" s="3"/>
      <c r="D378" s="9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</row>
    <row r="379" spans="1:48" s="4" customFormat="1" ht="15">
      <c r="A379" s="1"/>
      <c r="C379" s="3"/>
      <c r="D379" s="9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</row>
    <row r="380" spans="1:48" s="4" customFormat="1" ht="15">
      <c r="A380" s="1"/>
      <c r="C380" s="3"/>
      <c r="D380" s="9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</row>
    <row r="381" spans="1:48" s="4" customFormat="1" ht="15">
      <c r="A381" s="1"/>
      <c r="C381" s="3"/>
      <c r="D381" s="9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</row>
    <row r="382" spans="1:48" s="4" customFormat="1" ht="15">
      <c r="A382" s="1"/>
      <c r="C382" s="3"/>
      <c r="D382" s="9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</row>
    <row r="383" spans="1:48" s="4" customFormat="1" ht="15">
      <c r="A383" s="1"/>
      <c r="C383" s="3"/>
      <c r="D383" s="9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</row>
    <row r="384" spans="1:48" s="4" customFormat="1" ht="15">
      <c r="A384" s="1"/>
      <c r="C384" s="3"/>
      <c r="D384" s="9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</row>
    <row r="385" spans="1:48" s="4" customFormat="1" ht="15">
      <c r="A385" s="1"/>
      <c r="C385" s="3"/>
      <c r="D385" s="9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</row>
    <row r="386" spans="1:48" s="4" customFormat="1" ht="15">
      <c r="A386" s="1"/>
      <c r="C386" s="3"/>
      <c r="D386" s="9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</row>
    <row r="387" spans="1:48" s="4" customFormat="1" ht="15">
      <c r="A387" s="1"/>
      <c r="C387" s="3"/>
      <c r="D387" s="9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</row>
    <row r="388" spans="1:48" s="4" customFormat="1" ht="15">
      <c r="A388" s="1"/>
      <c r="C388" s="3"/>
      <c r="D388" s="9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</row>
    <row r="389" spans="1:48" s="4" customFormat="1" ht="15">
      <c r="A389" s="1"/>
      <c r="C389" s="3"/>
      <c r="D389" s="9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</row>
    <row r="390" spans="1:48" s="4" customFormat="1" ht="15">
      <c r="A390" s="1"/>
      <c r="C390" s="3"/>
      <c r="D390" s="9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</row>
    <row r="391" spans="1:48" s="4" customFormat="1" ht="15">
      <c r="A391" s="1"/>
      <c r="C391" s="3"/>
      <c r="D391" s="9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</row>
    <row r="392" spans="1:48" s="4" customFormat="1" ht="15">
      <c r="A392" s="1"/>
      <c r="C392" s="3"/>
      <c r="D392" s="9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</row>
    <row r="393" spans="1:48" s="4" customFormat="1" ht="15">
      <c r="A393" s="1"/>
      <c r="C393" s="3"/>
      <c r="D393" s="9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</row>
    <row r="394" spans="1:48" s="4" customFormat="1" ht="15">
      <c r="A394" s="1"/>
      <c r="C394" s="3"/>
      <c r="D394" s="9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</row>
    <row r="395" spans="1:48" s="4" customFormat="1" ht="15">
      <c r="A395" s="1"/>
      <c r="C395" s="3"/>
      <c r="D395" s="9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</row>
    <row r="396" spans="1:48" s="4" customFormat="1" ht="15">
      <c r="A396" s="1"/>
      <c r="C396" s="3"/>
      <c r="D396" s="9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</row>
    <row r="397" spans="1:48" s="4" customFormat="1" ht="15">
      <c r="A397" s="1"/>
      <c r="C397" s="3"/>
      <c r="D397" s="9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</row>
    <row r="398" spans="1:48" s="4" customFormat="1" ht="15">
      <c r="A398" s="1"/>
      <c r="C398" s="3"/>
      <c r="D398" s="9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</row>
    <row r="399" spans="1:48" s="4" customFormat="1" ht="15">
      <c r="A399" s="1"/>
      <c r="C399" s="3"/>
      <c r="D399" s="9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</row>
    <row r="400" spans="1:48" s="4" customFormat="1" ht="15">
      <c r="A400" s="1"/>
      <c r="C400" s="3"/>
      <c r="D400" s="9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</row>
    <row r="401" spans="1:48" s="4" customFormat="1" ht="15">
      <c r="A401" s="1"/>
      <c r="C401" s="3"/>
      <c r="D401" s="9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</row>
    <row r="402" spans="1:48" s="4" customFormat="1" ht="15">
      <c r="A402" s="1"/>
      <c r="C402" s="3"/>
      <c r="D402" s="9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</row>
    <row r="403" spans="1:48" s="4" customFormat="1" ht="15">
      <c r="A403" s="1"/>
      <c r="C403" s="3"/>
      <c r="D403" s="9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</row>
    <row r="404" spans="1:48" s="4" customFormat="1" ht="15">
      <c r="A404" s="1"/>
      <c r="C404" s="3"/>
      <c r="D404" s="9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</row>
    <row r="405" spans="1:48" s="4" customFormat="1" ht="15">
      <c r="A405" s="1"/>
      <c r="C405" s="3"/>
      <c r="D405" s="9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</row>
    <row r="406" spans="1:48" s="4" customFormat="1" ht="15">
      <c r="A406" s="1"/>
      <c r="C406" s="3"/>
      <c r="D406" s="9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</row>
    <row r="407" spans="1:48" s="4" customFormat="1" ht="15">
      <c r="A407" s="1"/>
      <c r="C407" s="3"/>
      <c r="D407" s="9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</row>
    <row r="408" spans="1:48" s="4" customFormat="1" ht="15">
      <c r="A408" s="1"/>
      <c r="C408" s="3"/>
      <c r="D408" s="9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</row>
    <row r="409" spans="1:48" s="4" customFormat="1" ht="15">
      <c r="A409" s="1"/>
      <c r="C409" s="3"/>
      <c r="D409" s="9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</row>
    <row r="410" spans="1:48" s="4" customFormat="1" ht="15">
      <c r="A410" s="1"/>
      <c r="C410" s="3"/>
      <c r="D410" s="9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</row>
    <row r="411" spans="1:48" s="4" customFormat="1" ht="15">
      <c r="A411" s="1"/>
      <c r="C411" s="3"/>
      <c r="D411" s="9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</row>
    <row r="412" spans="1:48" s="4" customFormat="1" ht="15">
      <c r="A412" s="1"/>
      <c r="C412" s="3"/>
      <c r="D412" s="9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</row>
    <row r="413" spans="1:48" s="4" customFormat="1" ht="15">
      <c r="A413" s="1"/>
      <c r="C413" s="3"/>
      <c r="D413" s="9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</row>
    <row r="414" spans="1:48" s="4" customFormat="1" ht="15">
      <c r="A414" s="1"/>
      <c r="C414" s="3"/>
      <c r="D414" s="9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</row>
    <row r="415" spans="1:48" s="4" customFormat="1" ht="15">
      <c r="A415" s="1"/>
      <c r="C415" s="3"/>
      <c r="D415" s="9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</row>
    <row r="416" spans="1:48" s="4" customFormat="1" ht="15">
      <c r="A416" s="1"/>
      <c r="C416" s="3"/>
      <c r="D416" s="9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</row>
    <row r="417" spans="1:48" s="4" customFormat="1" ht="15">
      <c r="A417" s="1"/>
      <c r="C417" s="3"/>
      <c r="D417" s="9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</row>
    <row r="418" spans="1:48" s="4" customFormat="1" ht="15">
      <c r="A418" s="1"/>
      <c r="C418" s="3"/>
      <c r="D418" s="9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</row>
    <row r="419" spans="1:48" s="4" customFormat="1" ht="15">
      <c r="A419" s="1"/>
      <c r="C419" s="3"/>
      <c r="D419" s="9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</row>
    <row r="420" spans="1:48" s="4" customFormat="1" ht="15">
      <c r="A420" s="1"/>
      <c r="C420" s="3"/>
      <c r="D420" s="9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</row>
    <row r="421" spans="1:48" s="4" customFormat="1" ht="15">
      <c r="A421" s="1"/>
      <c r="C421" s="3"/>
      <c r="D421" s="9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</row>
    <row r="422" spans="1:48" s="4" customFormat="1" ht="15">
      <c r="A422" s="1"/>
      <c r="C422" s="3"/>
      <c r="D422" s="9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</row>
    <row r="423" spans="1:48" s="4" customFormat="1" ht="15">
      <c r="A423" s="1"/>
      <c r="C423" s="3"/>
      <c r="D423" s="9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</row>
    <row r="424" spans="1:48" s="4" customFormat="1" ht="15">
      <c r="A424" s="1"/>
      <c r="C424" s="3"/>
      <c r="D424" s="9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</row>
    <row r="425" spans="1:48" s="4" customFormat="1" ht="15">
      <c r="A425" s="1"/>
      <c r="C425" s="3"/>
      <c r="D425" s="9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</row>
    <row r="426" spans="1:48" s="4" customFormat="1" ht="15">
      <c r="A426" s="1"/>
      <c r="C426" s="3"/>
      <c r="D426" s="9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</row>
    <row r="427" spans="1:48" s="4" customFormat="1" ht="15">
      <c r="A427" s="1"/>
      <c r="C427" s="3"/>
      <c r="D427" s="9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</row>
    <row r="428" spans="1:48" s="4" customFormat="1" ht="15">
      <c r="A428" s="1"/>
      <c r="C428" s="3"/>
      <c r="D428" s="9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</row>
    <row r="429" spans="1:48" s="4" customFormat="1" ht="15">
      <c r="A429" s="1"/>
      <c r="C429" s="3"/>
      <c r="D429" s="9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</row>
    <row r="430" spans="1:48" s="4" customFormat="1" ht="15">
      <c r="A430" s="1"/>
      <c r="C430" s="3"/>
      <c r="D430" s="9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</row>
    <row r="431" spans="1:48" s="4" customFormat="1" ht="15">
      <c r="A431" s="1"/>
      <c r="C431" s="3"/>
      <c r="D431" s="9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</row>
    <row r="432" spans="1:48" s="4" customFormat="1" ht="15">
      <c r="A432" s="1"/>
      <c r="C432" s="3"/>
      <c r="D432" s="9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</row>
    <row r="433" spans="1:48" s="4" customFormat="1" ht="15">
      <c r="A433" s="1"/>
      <c r="C433" s="3"/>
      <c r="D433" s="9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</row>
    <row r="434" spans="1:48" s="4" customFormat="1" ht="15">
      <c r="A434" s="1"/>
      <c r="C434" s="3"/>
      <c r="D434" s="9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</row>
    <row r="435" spans="1:48" s="4" customFormat="1" ht="15">
      <c r="A435" s="1"/>
      <c r="C435" s="3"/>
      <c r="D435" s="9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</row>
    <row r="436" spans="1:48" s="4" customFormat="1" ht="15">
      <c r="A436" s="1"/>
      <c r="C436" s="3"/>
      <c r="D436" s="9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</row>
    <row r="437" spans="1:48" s="4" customFormat="1" ht="15">
      <c r="A437" s="1"/>
      <c r="C437" s="3"/>
      <c r="D437" s="9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</row>
    <row r="438" spans="1:48" s="4" customFormat="1" ht="15">
      <c r="A438" s="1"/>
      <c r="C438" s="3"/>
      <c r="D438" s="9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</row>
    <row r="439" spans="1:48" s="4" customFormat="1" ht="15">
      <c r="A439" s="1"/>
      <c r="C439" s="3"/>
      <c r="D439" s="9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</row>
    <row r="440" spans="1:48" s="4" customFormat="1" ht="15">
      <c r="A440" s="1"/>
      <c r="C440" s="3"/>
      <c r="D440" s="9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</row>
    <row r="441" spans="1:48" s="4" customFormat="1" ht="15">
      <c r="A441" s="1"/>
      <c r="C441" s="3"/>
      <c r="D441" s="9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</row>
    <row r="442" spans="1:48" s="4" customFormat="1" ht="15">
      <c r="A442" s="1"/>
      <c r="C442" s="3"/>
      <c r="D442" s="9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</row>
    <row r="443" spans="1:48" s="4" customFormat="1" ht="15">
      <c r="A443" s="1"/>
      <c r="C443" s="3"/>
      <c r="D443" s="9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</row>
    <row r="444" spans="1:48" s="4" customFormat="1" ht="15">
      <c r="A444" s="1"/>
      <c r="C444" s="3"/>
      <c r="D444" s="9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</row>
    <row r="445" spans="1:48" s="4" customFormat="1" ht="15">
      <c r="A445" s="1"/>
      <c r="C445" s="3"/>
      <c r="D445" s="9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</row>
    <row r="446" spans="1:48" s="4" customFormat="1" ht="15">
      <c r="A446" s="1"/>
      <c r="C446" s="3"/>
      <c r="D446" s="9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</row>
    <row r="447" spans="1:48" s="4" customFormat="1" ht="15">
      <c r="A447" s="1"/>
      <c r="C447" s="3"/>
      <c r="D447" s="9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</row>
    <row r="448" spans="1:48" s="4" customFormat="1" ht="15">
      <c r="A448" s="1"/>
      <c r="C448" s="3"/>
      <c r="D448" s="9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</row>
    <row r="449" spans="1:48" s="4" customFormat="1" ht="15">
      <c r="A449" s="1"/>
      <c r="C449" s="3"/>
      <c r="D449" s="9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</row>
    <row r="450" spans="1:48" s="4" customFormat="1" ht="15">
      <c r="A450" s="1"/>
      <c r="C450" s="3"/>
      <c r="D450" s="9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</row>
    <row r="451" spans="1:48" s="4" customFormat="1" ht="15">
      <c r="A451" s="1"/>
      <c r="C451" s="3"/>
      <c r="D451" s="9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</row>
    <row r="452" spans="1:48" s="4" customFormat="1" ht="15">
      <c r="A452" s="1"/>
      <c r="C452" s="3"/>
      <c r="D452" s="9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</row>
    <row r="453" spans="1:48" s="4" customFormat="1" ht="15">
      <c r="A453" s="1"/>
      <c r="C453" s="3"/>
      <c r="D453" s="9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</row>
    <row r="454" spans="1:48" s="4" customFormat="1" ht="15">
      <c r="A454" s="1"/>
      <c r="C454" s="3"/>
      <c r="D454" s="9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</row>
    <row r="455" spans="1:48" s="4" customFormat="1" ht="15">
      <c r="A455" s="1"/>
      <c r="C455" s="3"/>
      <c r="D455" s="9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</row>
    <row r="456" spans="1:48" s="4" customFormat="1" ht="15">
      <c r="A456" s="1"/>
      <c r="C456" s="3"/>
      <c r="D456" s="9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</row>
    <row r="457" spans="1:48" s="4" customFormat="1" ht="15">
      <c r="A457" s="1"/>
      <c r="C457" s="3"/>
      <c r="D457" s="9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</row>
    <row r="458" spans="1:48" s="4" customFormat="1" ht="15">
      <c r="A458" s="1"/>
      <c r="C458" s="3"/>
      <c r="D458" s="9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</row>
    <row r="459" spans="1:48" s="4" customFormat="1" ht="15">
      <c r="A459" s="1"/>
      <c r="C459" s="3"/>
      <c r="D459" s="9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</row>
    <row r="460" spans="1:48" s="4" customFormat="1" ht="15">
      <c r="A460" s="1"/>
      <c r="C460" s="3"/>
      <c r="D460" s="9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</row>
    <row r="461" spans="1:48" s="4" customFormat="1" ht="15">
      <c r="A461" s="1"/>
      <c r="C461" s="3"/>
      <c r="D461" s="9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</row>
    <row r="462" spans="1:48" s="4" customFormat="1" ht="15">
      <c r="A462" s="1"/>
      <c r="C462" s="3"/>
      <c r="D462" s="9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</row>
    <row r="463" spans="1:48" s="4" customFormat="1" ht="15">
      <c r="A463" s="1"/>
      <c r="C463" s="3"/>
      <c r="D463" s="9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</row>
    <row r="464" spans="1:48" s="4" customFormat="1" ht="15">
      <c r="A464" s="1"/>
      <c r="C464" s="3"/>
      <c r="D464" s="9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</row>
    <row r="465" spans="1:48" s="4" customFormat="1" ht="15">
      <c r="A465" s="1"/>
      <c r="C465" s="3"/>
      <c r="D465" s="9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</row>
    <row r="466" spans="1:48" s="4" customFormat="1" ht="15">
      <c r="A466" s="1"/>
      <c r="C466" s="3"/>
      <c r="D466" s="9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</row>
    <row r="467" spans="1:48" s="4" customFormat="1" ht="15">
      <c r="A467" s="1"/>
      <c r="C467" s="3"/>
      <c r="D467" s="9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</row>
    <row r="468" spans="1:48" s="4" customFormat="1" ht="15">
      <c r="A468" s="1"/>
      <c r="C468" s="3"/>
      <c r="D468" s="9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</row>
    <row r="469" spans="1:48" s="4" customFormat="1" ht="15">
      <c r="A469" s="1"/>
      <c r="C469" s="3"/>
      <c r="D469" s="9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</row>
    <row r="470" spans="1:48" s="4" customFormat="1" ht="15">
      <c r="A470" s="1"/>
      <c r="C470" s="3"/>
      <c r="D470" s="9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</row>
    <row r="471" spans="1:48" s="4" customFormat="1" ht="15">
      <c r="A471" s="1"/>
      <c r="C471" s="3"/>
      <c r="D471" s="9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</row>
    <row r="472" spans="1:48" s="4" customFormat="1" ht="15">
      <c r="A472" s="1"/>
      <c r="C472" s="3"/>
      <c r="D472" s="9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</row>
    <row r="473" spans="1:48" s="4" customFormat="1" ht="15">
      <c r="A473" s="1"/>
      <c r="C473" s="3"/>
      <c r="D473" s="9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</row>
    <row r="474" spans="1:48" s="4" customFormat="1" ht="15">
      <c r="A474" s="1"/>
      <c r="C474" s="3"/>
      <c r="D474" s="9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</row>
    <row r="475" spans="1:48" s="4" customFormat="1" ht="15">
      <c r="A475" s="1"/>
      <c r="C475" s="3"/>
      <c r="D475" s="9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</row>
    <row r="476" spans="1:48" s="4" customFormat="1" ht="15">
      <c r="A476" s="1"/>
      <c r="C476" s="3"/>
      <c r="D476" s="9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</row>
    <row r="477" spans="1:48" s="4" customFormat="1" ht="15">
      <c r="A477" s="1"/>
      <c r="C477" s="3"/>
      <c r="D477" s="9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</row>
    <row r="478" spans="1:48" s="4" customFormat="1" ht="15">
      <c r="A478" s="1"/>
      <c r="C478" s="3"/>
      <c r="D478" s="9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</row>
    <row r="479" spans="1:48" s="4" customFormat="1" ht="15">
      <c r="A479" s="1"/>
      <c r="C479" s="3"/>
      <c r="D479" s="9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</row>
    <row r="480" spans="1:48" s="4" customFormat="1" ht="15">
      <c r="A480" s="1"/>
      <c r="C480" s="3"/>
      <c r="D480" s="9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</row>
    <row r="481" spans="1:48" s="4" customFormat="1" ht="15">
      <c r="A481" s="1"/>
      <c r="C481" s="3"/>
      <c r="D481" s="9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</row>
    <row r="482" spans="1:48" s="4" customFormat="1" ht="15">
      <c r="A482" s="1"/>
      <c r="C482" s="3"/>
      <c r="D482" s="9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</row>
    <row r="483" spans="1:48" s="4" customFormat="1" ht="15">
      <c r="A483" s="1"/>
      <c r="C483" s="3"/>
      <c r="D483" s="9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</row>
    <row r="484" spans="1:48" s="4" customFormat="1" ht="15">
      <c r="A484" s="1"/>
      <c r="C484" s="3"/>
      <c r="D484" s="9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</row>
    <row r="485" spans="1:48" s="4" customFormat="1" ht="15">
      <c r="A485" s="1"/>
      <c r="C485" s="3"/>
      <c r="D485" s="9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</row>
    <row r="486" spans="1:48" s="4" customFormat="1" ht="15">
      <c r="A486" s="1"/>
      <c r="C486" s="3"/>
      <c r="D486" s="9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</row>
    <row r="487" spans="1:48" s="4" customFormat="1" ht="15">
      <c r="A487" s="1"/>
      <c r="C487" s="3"/>
      <c r="D487" s="9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</row>
    <row r="488" spans="1:48" s="4" customFormat="1" ht="15">
      <c r="A488" s="1"/>
      <c r="C488" s="3"/>
      <c r="D488" s="9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</row>
    <row r="489" spans="1:48" s="4" customFormat="1" ht="15">
      <c r="A489" s="1"/>
      <c r="C489" s="3"/>
      <c r="D489" s="9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</row>
    <row r="490" spans="1:48" s="4" customFormat="1" ht="15">
      <c r="A490" s="1"/>
      <c r="C490" s="3"/>
      <c r="D490" s="9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</row>
    <row r="491" spans="1:48" s="4" customFormat="1" ht="15">
      <c r="A491" s="1"/>
      <c r="C491" s="3"/>
      <c r="D491" s="9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</row>
    <row r="492" spans="1:48" s="4" customFormat="1" ht="15">
      <c r="A492" s="1"/>
      <c r="C492" s="3"/>
      <c r="D492" s="9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</row>
    <row r="493" spans="1:48" s="4" customFormat="1" ht="15">
      <c r="A493" s="1"/>
      <c r="C493" s="3"/>
      <c r="D493" s="9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</row>
    <row r="494" spans="1:48" s="4" customFormat="1" ht="15">
      <c r="A494" s="1"/>
      <c r="C494" s="3"/>
      <c r="D494" s="9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</row>
    <row r="495" spans="1:48" s="4" customFormat="1" ht="15">
      <c r="A495" s="1"/>
      <c r="C495" s="3"/>
      <c r="D495" s="9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</row>
    <row r="496" spans="1:48" s="4" customFormat="1" ht="15">
      <c r="A496" s="1"/>
      <c r="C496" s="3"/>
      <c r="D496" s="9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</row>
    <row r="497" spans="1:48" s="4" customFormat="1" ht="15">
      <c r="A497" s="1"/>
      <c r="C497" s="3"/>
      <c r="D497" s="9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</row>
    <row r="498" spans="1:48" s="4" customFormat="1" ht="15">
      <c r="A498" s="1"/>
      <c r="C498" s="3"/>
      <c r="D498" s="9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</row>
    <row r="499" spans="1:48" s="4" customFormat="1" ht="15">
      <c r="A499" s="1"/>
      <c r="C499" s="3"/>
      <c r="D499" s="9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</row>
    <row r="500" spans="1:48" s="4" customFormat="1" ht="15">
      <c r="A500" s="1"/>
      <c r="C500" s="3"/>
      <c r="D500" s="9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</row>
    <row r="501" spans="1:48" s="4" customFormat="1" ht="15">
      <c r="A501" s="1"/>
      <c r="C501" s="3"/>
      <c r="D501" s="9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</row>
    <row r="502" spans="1:48" s="4" customFormat="1" ht="15">
      <c r="A502" s="1"/>
      <c r="C502" s="3"/>
      <c r="D502" s="9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</row>
    <row r="503" spans="1:48" s="4" customFormat="1" ht="15">
      <c r="A503" s="1"/>
      <c r="C503" s="3"/>
      <c r="D503" s="9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</row>
    <row r="504" spans="1:48" s="4" customFormat="1" ht="15">
      <c r="A504" s="1"/>
      <c r="C504" s="3"/>
      <c r="D504" s="9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</row>
    <row r="505" spans="1:48" s="4" customFormat="1" ht="15">
      <c r="A505" s="1"/>
      <c r="C505" s="3"/>
      <c r="D505" s="9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</row>
    <row r="506" spans="1:48" s="4" customFormat="1" ht="15">
      <c r="A506" s="1"/>
      <c r="C506" s="3"/>
      <c r="D506" s="9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</row>
    <row r="507" spans="1:48" s="4" customFormat="1" ht="15">
      <c r="A507" s="1"/>
      <c r="C507" s="3"/>
      <c r="D507" s="9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</row>
    <row r="508" spans="1:48" s="4" customFormat="1" ht="15">
      <c r="A508" s="1"/>
      <c r="C508" s="3"/>
      <c r="D508" s="9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</row>
    <row r="509" spans="1:48" s="4" customFormat="1" ht="15">
      <c r="A509" s="1"/>
      <c r="C509" s="3"/>
      <c r="D509" s="9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</row>
    <row r="510" spans="1:48" s="4" customFormat="1" ht="15">
      <c r="A510" s="1"/>
      <c r="C510" s="3"/>
      <c r="D510" s="9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</row>
    <row r="511" spans="1:48" s="4" customFormat="1" ht="15">
      <c r="A511" s="1"/>
      <c r="C511" s="3"/>
      <c r="D511" s="9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</row>
    <row r="512" spans="1:48" s="4" customFormat="1" ht="15">
      <c r="A512" s="1"/>
      <c r="C512" s="3"/>
      <c r="D512" s="9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</row>
    <row r="513" spans="1:48" s="4" customFormat="1" ht="15">
      <c r="A513" s="1"/>
      <c r="C513" s="3"/>
      <c r="D513" s="9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</row>
    <row r="514" spans="1:48" s="4" customFormat="1" ht="15">
      <c r="A514" s="1"/>
      <c r="C514" s="3"/>
      <c r="D514" s="9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</row>
    <row r="515" spans="1:48" s="4" customFormat="1" ht="15">
      <c r="A515" s="1"/>
      <c r="C515" s="3"/>
      <c r="D515" s="9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</row>
    <row r="516" spans="1:48" s="4" customFormat="1" ht="15">
      <c r="A516" s="1"/>
      <c r="C516" s="3"/>
      <c r="D516" s="9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</row>
    <row r="517" spans="1:48" s="4" customFormat="1" ht="15">
      <c r="A517" s="1"/>
      <c r="C517" s="3"/>
      <c r="D517" s="9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</row>
    <row r="518" spans="1:48" s="4" customFormat="1" ht="15">
      <c r="A518" s="1"/>
      <c r="C518" s="3"/>
      <c r="D518" s="9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</row>
    <row r="519" spans="1:48" s="4" customFormat="1" ht="15">
      <c r="A519" s="1"/>
      <c r="C519" s="3"/>
      <c r="D519" s="9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</row>
    <row r="520" spans="1:48" s="4" customFormat="1" ht="15">
      <c r="A520" s="1"/>
      <c r="C520" s="3"/>
      <c r="D520" s="9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</row>
    <row r="521" spans="1:48" s="4" customFormat="1" ht="15">
      <c r="A521" s="1"/>
      <c r="C521" s="3"/>
      <c r="D521" s="9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</row>
    <row r="522" spans="1:48" s="4" customFormat="1" ht="15">
      <c r="A522" s="1"/>
      <c r="C522" s="3"/>
      <c r="D522" s="9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</row>
    <row r="523" spans="1:48" s="4" customFormat="1" ht="15">
      <c r="A523" s="1"/>
      <c r="C523" s="3"/>
      <c r="D523" s="9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</row>
    <row r="524" spans="1:48" s="4" customFormat="1" ht="15">
      <c r="A524" s="1"/>
      <c r="C524" s="3"/>
      <c r="D524" s="9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</row>
    <row r="525" spans="1:48" s="4" customFormat="1" ht="15">
      <c r="A525" s="1"/>
      <c r="C525" s="3"/>
      <c r="D525" s="9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</row>
    <row r="526" spans="1:48" s="4" customFormat="1" ht="15">
      <c r="A526" s="1"/>
      <c r="C526" s="3"/>
      <c r="D526" s="9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</row>
    <row r="527" spans="1:48" s="4" customFormat="1" ht="15">
      <c r="A527" s="1"/>
      <c r="C527" s="3"/>
      <c r="D527" s="9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</row>
    <row r="528" spans="1:48" s="4" customFormat="1" ht="15">
      <c r="A528" s="1"/>
      <c r="C528" s="3"/>
      <c r="D528" s="9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</row>
    <row r="529" spans="1:48" s="4" customFormat="1" ht="15">
      <c r="A529" s="1"/>
      <c r="C529" s="3"/>
      <c r="D529" s="9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</row>
    <row r="530" spans="1:48" s="4" customFormat="1" ht="15">
      <c r="A530" s="1"/>
      <c r="C530" s="3"/>
      <c r="D530" s="9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</row>
    <row r="531" spans="1:48" s="4" customFormat="1" ht="15">
      <c r="A531" s="1"/>
      <c r="C531" s="3"/>
      <c r="D531" s="9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</row>
    <row r="532" spans="1:48" s="4" customFormat="1" ht="15">
      <c r="A532" s="1"/>
      <c r="C532" s="3"/>
      <c r="D532" s="9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</row>
    <row r="533" spans="1:48" s="4" customFormat="1" ht="15">
      <c r="A533" s="1"/>
      <c r="C533" s="3"/>
      <c r="D533" s="9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</row>
    <row r="534" spans="1:48" s="4" customFormat="1" ht="15">
      <c r="A534" s="1"/>
      <c r="C534" s="3"/>
      <c r="D534" s="9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</row>
    <row r="535" spans="1:48" s="4" customFormat="1" ht="15">
      <c r="A535" s="1"/>
      <c r="C535" s="3"/>
      <c r="D535" s="9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</row>
    <row r="536" spans="1:48" s="4" customFormat="1" ht="15">
      <c r="A536" s="1"/>
      <c r="C536" s="3"/>
      <c r="D536" s="9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</row>
    <row r="537" spans="1:48" s="4" customFormat="1" ht="15">
      <c r="A537" s="1"/>
      <c r="C537" s="3"/>
      <c r="D537" s="9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</row>
    <row r="538" spans="1:48" s="4" customFormat="1" ht="15">
      <c r="A538" s="1"/>
      <c r="C538" s="3"/>
      <c r="D538" s="9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</row>
    <row r="539" spans="1:48" s="4" customFormat="1" ht="15">
      <c r="A539" s="1"/>
      <c r="C539" s="3"/>
      <c r="D539" s="9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</row>
    <row r="540" spans="1:48" s="4" customFormat="1" ht="15">
      <c r="A540" s="1"/>
      <c r="C540" s="3"/>
      <c r="D540" s="9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</row>
    <row r="541" spans="1:48" s="4" customFormat="1" ht="15">
      <c r="A541" s="1"/>
      <c r="C541" s="3"/>
      <c r="D541" s="9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</row>
    <row r="542" spans="1:48" s="4" customFormat="1" ht="15">
      <c r="A542" s="1"/>
      <c r="C542" s="3"/>
      <c r="D542" s="9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</row>
    <row r="543" spans="1:48" s="4" customFormat="1" ht="15">
      <c r="A543" s="1"/>
      <c r="C543" s="3"/>
      <c r="D543" s="9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</row>
    <row r="544" spans="1:48" s="4" customFormat="1" ht="15">
      <c r="A544" s="1"/>
      <c r="C544" s="3"/>
      <c r="D544" s="9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</row>
    <row r="545" spans="1:48" s="4" customFormat="1" ht="15">
      <c r="A545" s="1"/>
      <c r="C545" s="3"/>
      <c r="D545" s="9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</row>
    <row r="546" spans="1:48" s="4" customFormat="1" ht="15">
      <c r="A546" s="1"/>
      <c r="C546" s="3"/>
      <c r="D546" s="9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</row>
    <row r="547" spans="1:48" s="4" customFormat="1" ht="15">
      <c r="A547" s="1"/>
      <c r="C547" s="3"/>
      <c r="D547" s="9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</row>
    <row r="548" spans="1:48" s="4" customFormat="1" ht="15">
      <c r="A548" s="1"/>
      <c r="C548" s="3"/>
      <c r="D548" s="9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</row>
    <row r="549" spans="1:48" s="4" customFormat="1" ht="15">
      <c r="A549" s="1"/>
      <c r="C549" s="3"/>
      <c r="D549" s="9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</row>
    <row r="550" spans="1:48" s="4" customFormat="1" ht="15">
      <c r="A550" s="1"/>
      <c r="C550" s="3"/>
      <c r="D550" s="9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</row>
    <row r="551" spans="1:48" s="4" customFormat="1" ht="15">
      <c r="A551" s="1"/>
      <c r="C551" s="3"/>
      <c r="D551" s="9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</row>
    <row r="552" spans="1:48" s="4" customFormat="1" ht="15">
      <c r="A552" s="1"/>
      <c r="C552" s="3"/>
      <c r="D552" s="9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</row>
    <row r="553" spans="1:48" s="4" customFormat="1" ht="15">
      <c r="A553" s="1"/>
      <c r="C553" s="3"/>
      <c r="D553" s="9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</row>
    <row r="554" spans="1:48" s="4" customFormat="1" ht="15">
      <c r="A554" s="1"/>
      <c r="C554" s="3"/>
      <c r="D554" s="9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</row>
    <row r="555" spans="1:48" s="4" customFormat="1" ht="15">
      <c r="A555" s="1"/>
      <c r="C555" s="3"/>
      <c r="D555" s="9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</row>
    <row r="556" spans="1:48" s="4" customFormat="1" ht="15">
      <c r="A556" s="1"/>
      <c r="C556" s="3"/>
      <c r="D556" s="9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</row>
    <row r="557" spans="1:48" s="4" customFormat="1" ht="15">
      <c r="A557" s="1"/>
      <c r="C557" s="3"/>
      <c r="D557" s="9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</row>
    <row r="558" spans="1:48" s="4" customFormat="1" ht="15">
      <c r="A558" s="1"/>
      <c r="C558" s="3"/>
      <c r="D558" s="9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</row>
    <row r="559" spans="1:48" s="4" customFormat="1" ht="15">
      <c r="A559" s="1"/>
      <c r="C559" s="3"/>
      <c r="D559" s="9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</row>
    <row r="560" spans="1:48" s="4" customFormat="1" ht="15">
      <c r="A560" s="1"/>
      <c r="C560" s="3"/>
      <c r="D560" s="9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</row>
    <row r="561" spans="1:48" s="4" customFormat="1" ht="15">
      <c r="A561" s="1"/>
      <c r="C561" s="3"/>
      <c r="D561" s="9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</row>
    <row r="562" spans="1:48" s="4" customFormat="1" ht="15">
      <c r="A562" s="1"/>
      <c r="C562" s="3"/>
      <c r="D562" s="9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</row>
    <row r="563" spans="1:48" s="4" customFormat="1" ht="15">
      <c r="A563" s="1"/>
      <c r="C563" s="3"/>
      <c r="D563" s="9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</row>
    <row r="564" spans="1:48" s="4" customFormat="1" ht="15">
      <c r="A564" s="1"/>
      <c r="C564" s="3"/>
      <c r="D564" s="9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</row>
    <row r="565" spans="1:48" s="4" customFormat="1" ht="15">
      <c r="A565" s="1"/>
      <c r="C565" s="3"/>
      <c r="D565" s="9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</row>
    <row r="566" spans="1:48" s="4" customFormat="1" ht="15">
      <c r="A566" s="1"/>
      <c r="C566" s="3"/>
      <c r="D566" s="9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</row>
    <row r="567" spans="1:48" s="4" customFormat="1" ht="15">
      <c r="A567" s="1"/>
      <c r="C567" s="3"/>
      <c r="D567" s="9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</row>
    <row r="568" spans="1:48" s="4" customFormat="1" ht="15">
      <c r="A568" s="1"/>
      <c r="C568" s="3"/>
      <c r="D568" s="9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</row>
    <row r="569" spans="1:48" s="4" customFormat="1" ht="15">
      <c r="A569" s="1"/>
      <c r="C569" s="3"/>
      <c r="D569" s="9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</row>
    <row r="570" spans="1:48" s="4" customFormat="1" ht="15">
      <c r="A570" s="1"/>
      <c r="C570" s="3"/>
      <c r="D570" s="9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</row>
    <row r="571" spans="1:48" s="4" customFormat="1" ht="15">
      <c r="A571" s="1"/>
      <c r="C571" s="3"/>
      <c r="D571" s="9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</row>
    <row r="572" spans="1:48" s="4" customFormat="1" ht="15">
      <c r="A572" s="1"/>
      <c r="C572" s="3"/>
      <c r="D572" s="9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</row>
    <row r="573" spans="1:48" s="4" customFormat="1" ht="15">
      <c r="A573" s="1"/>
      <c r="C573" s="3"/>
      <c r="D573" s="9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</row>
    <row r="574" spans="1:48" s="4" customFormat="1" ht="15">
      <c r="A574" s="1"/>
      <c r="C574" s="3"/>
      <c r="D574" s="9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</row>
    <row r="575" spans="1:48" s="4" customFormat="1" ht="15">
      <c r="A575" s="1"/>
      <c r="C575" s="3"/>
      <c r="D575" s="9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</row>
    <row r="576" spans="1:48" s="4" customFormat="1" ht="15">
      <c r="A576" s="1"/>
      <c r="C576" s="3"/>
      <c r="D576" s="9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</row>
    <row r="577" spans="1:48" s="4" customFormat="1" ht="15">
      <c r="A577" s="1"/>
      <c r="C577" s="3"/>
      <c r="D577" s="9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</row>
    <row r="578" spans="1:48" s="4" customFormat="1" ht="15">
      <c r="A578" s="1"/>
      <c r="C578" s="3"/>
      <c r="D578" s="9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</row>
    <row r="579" spans="1:48" s="4" customFormat="1" ht="15">
      <c r="A579" s="1"/>
      <c r="C579" s="3"/>
      <c r="D579" s="9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</row>
    <row r="580" spans="1:48" s="4" customFormat="1" ht="15">
      <c r="A580" s="1"/>
      <c r="C580" s="3"/>
      <c r="D580" s="9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</row>
    <row r="581" spans="1:48" s="4" customFormat="1" ht="15">
      <c r="A581" s="1"/>
      <c r="C581" s="3"/>
      <c r="D581" s="9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</row>
    <row r="582" spans="1:48" s="4" customFormat="1" ht="15">
      <c r="A582" s="1"/>
      <c r="C582" s="3"/>
      <c r="D582" s="9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</row>
    <row r="583" spans="1:48" s="4" customFormat="1" ht="15">
      <c r="A583" s="1"/>
      <c r="C583" s="3"/>
      <c r="D583" s="9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</row>
    <row r="584" spans="1:48" s="4" customFormat="1" ht="15">
      <c r="A584" s="1"/>
      <c r="C584" s="3"/>
      <c r="D584" s="9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</row>
    <row r="585" spans="1:48" s="4" customFormat="1" ht="15">
      <c r="A585" s="1"/>
      <c r="C585" s="3"/>
      <c r="D585" s="9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</row>
    <row r="586" spans="1:48" s="4" customFormat="1" ht="15">
      <c r="A586" s="1"/>
      <c r="C586" s="3"/>
      <c r="D586" s="9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</row>
    <row r="587" spans="1:48" s="4" customFormat="1" ht="15">
      <c r="A587" s="1"/>
      <c r="C587" s="3"/>
      <c r="D587" s="9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</row>
    <row r="588" spans="1:48" s="4" customFormat="1" ht="15">
      <c r="A588" s="1"/>
      <c r="C588" s="3"/>
      <c r="D588" s="9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</row>
    <row r="589" spans="1:48" s="4" customFormat="1" ht="15">
      <c r="A589" s="1"/>
      <c r="C589" s="3"/>
      <c r="D589" s="9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</row>
    <row r="590" spans="1:48" s="4" customFormat="1" ht="15">
      <c r="A590" s="1"/>
      <c r="C590" s="3"/>
      <c r="D590" s="9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</row>
    <row r="591" spans="1:48" s="4" customFormat="1" ht="15">
      <c r="A591" s="1"/>
      <c r="C591" s="3"/>
      <c r="D591" s="9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</row>
    <row r="592" spans="1:48" s="4" customFormat="1" ht="15">
      <c r="A592" s="1"/>
      <c r="C592" s="3"/>
      <c r="D592" s="9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</row>
    <row r="593" spans="1:48" s="4" customFormat="1" ht="15">
      <c r="A593" s="1"/>
      <c r="C593" s="3"/>
      <c r="D593" s="9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</row>
    <row r="594" spans="1:48" s="4" customFormat="1" ht="15">
      <c r="A594" s="1"/>
      <c r="C594" s="3"/>
      <c r="D594" s="9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</row>
    <row r="595" spans="1:48" s="4" customFormat="1" ht="15">
      <c r="A595" s="1"/>
      <c r="C595" s="3"/>
      <c r="D595" s="9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</row>
    <row r="596" spans="1:48" s="4" customFormat="1" ht="15">
      <c r="A596" s="1"/>
      <c r="C596" s="3"/>
      <c r="D596" s="9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</row>
    <row r="597" spans="1:48" s="4" customFormat="1" ht="15">
      <c r="A597" s="1"/>
      <c r="C597" s="3"/>
      <c r="D597" s="9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</row>
    <row r="598" spans="1:48" s="4" customFormat="1" ht="15">
      <c r="A598" s="1"/>
      <c r="C598" s="3"/>
      <c r="D598" s="9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</row>
    <row r="599" spans="1:48" s="4" customFormat="1" ht="15">
      <c r="A599" s="1"/>
      <c r="C599" s="3"/>
      <c r="D599" s="9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</row>
    <row r="600" spans="1:48" s="4" customFormat="1" ht="15">
      <c r="A600" s="1"/>
      <c r="C600" s="3"/>
      <c r="D600" s="9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</row>
    <row r="601" spans="1:48" s="4" customFormat="1" ht="15">
      <c r="A601" s="1"/>
      <c r="C601" s="3"/>
      <c r="D601" s="9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</row>
    <row r="602" spans="1:48" s="4" customFormat="1" ht="15">
      <c r="A602" s="1"/>
      <c r="C602" s="3"/>
      <c r="D602" s="9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</row>
    <row r="603" spans="1:48" s="4" customFormat="1" ht="15">
      <c r="A603" s="1"/>
      <c r="C603" s="3"/>
      <c r="D603" s="9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</row>
    <row r="604" spans="1:48" s="4" customFormat="1" ht="15">
      <c r="A604" s="1"/>
      <c r="C604" s="3"/>
      <c r="D604" s="9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</row>
    <row r="605" spans="1:48" s="4" customFormat="1" ht="15">
      <c r="A605" s="1"/>
      <c r="C605" s="3"/>
      <c r="D605" s="9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</row>
    <row r="606" spans="1:48" s="4" customFormat="1" ht="15">
      <c r="A606" s="1"/>
      <c r="C606" s="3"/>
      <c r="D606" s="9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</row>
    <row r="607" spans="1:48" s="4" customFormat="1" ht="15">
      <c r="A607" s="1"/>
      <c r="C607" s="3"/>
      <c r="D607" s="9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</row>
    <row r="608" spans="1:48" s="4" customFormat="1" ht="15">
      <c r="A608" s="1"/>
      <c r="C608" s="3"/>
      <c r="D608" s="9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</row>
    <row r="609" spans="1:48" s="4" customFormat="1" ht="15">
      <c r="A609" s="1"/>
      <c r="C609" s="3"/>
      <c r="D609" s="9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</row>
    <row r="610" spans="1:48" s="4" customFormat="1" ht="15">
      <c r="A610" s="1"/>
      <c r="C610" s="3"/>
      <c r="D610" s="9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</row>
    <row r="611" spans="1:48" s="4" customFormat="1" ht="15">
      <c r="A611" s="1"/>
      <c r="C611" s="3"/>
      <c r="D611" s="9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</row>
    <row r="612" spans="1:48" s="4" customFormat="1" ht="15">
      <c r="A612" s="1"/>
      <c r="C612" s="3"/>
      <c r="D612" s="9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</row>
    <row r="613" spans="1:48" s="4" customFormat="1" ht="15">
      <c r="A613" s="1"/>
      <c r="C613" s="3"/>
      <c r="D613" s="9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</row>
    <row r="614" spans="1:48" s="4" customFormat="1" ht="15">
      <c r="A614" s="1"/>
      <c r="C614" s="3"/>
      <c r="D614" s="9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</row>
    <row r="615" spans="1:48" s="4" customFormat="1" ht="15">
      <c r="A615" s="1"/>
      <c r="C615" s="3"/>
      <c r="D615" s="9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</row>
    <row r="616" spans="1:48" s="4" customFormat="1" ht="15">
      <c r="A616" s="1"/>
      <c r="C616" s="3"/>
      <c r="D616" s="9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</row>
    <row r="617" spans="1:48" s="4" customFormat="1" ht="15">
      <c r="A617" s="1"/>
      <c r="C617" s="3"/>
      <c r="D617" s="9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</row>
    <row r="618" spans="1:48" s="4" customFormat="1" ht="15">
      <c r="A618" s="1"/>
      <c r="C618" s="3"/>
      <c r="D618" s="9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</row>
    <row r="619" spans="1:48" s="4" customFormat="1" ht="15">
      <c r="A619" s="1"/>
      <c r="C619" s="3"/>
      <c r="D619" s="9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</row>
    <row r="620" spans="1:48" s="4" customFormat="1" ht="15">
      <c r="A620" s="1"/>
      <c r="C620" s="3"/>
      <c r="D620" s="9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</row>
    <row r="621" spans="1:48" s="4" customFormat="1" ht="15">
      <c r="A621" s="1"/>
      <c r="C621" s="3"/>
      <c r="D621" s="9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</row>
    <row r="622" spans="1:48" s="4" customFormat="1" ht="15">
      <c r="A622" s="1"/>
      <c r="C622" s="3"/>
      <c r="D622" s="9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</row>
    <row r="623" spans="1:48" s="4" customFormat="1" ht="15">
      <c r="A623" s="1"/>
      <c r="C623" s="3"/>
      <c r="D623" s="9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</row>
    <row r="624" spans="1:48" s="4" customFormat="1" ht="15">
      <c r="A624" s="1"/>
      <c r="C624" s="3"/>
      <c r="D624" s="9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</row>
    <row r="625" spans="1:48" s="4" customFormat="1" ht="15">
      <c r="A625" s="1"/>
      <c r="C625" s="3"/>
      <c r="D625" s="9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</row>
    <row r="626" spans="1:48" s="4" customFormat="1" ht="15">
      <c r="A626" s="1"/>
      <c r="C626" s="3"/>
      <c r="D626" s="9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</row>
    <row r="627" spans="1:48" s="4" customFormat="1" ht="15">
      <c r="A627" s="1"/>
      <c r="C627" s="3"/>
      <c r="D627" s="9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</row>
    <row r="628" spans="1:48" s="4" customFormat="1" ht="15">
      <c r="A628" s="1"/>
      <c r="C628" s="3"/>
      <c r="D628" s="9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</row>
    <row r="629" spans="1:48" s="4" customFormat="1" ht="15">
      <c r="A629" s="1"/>
      <c r="C629" s="3"/>
      <c r="D629" s="9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</row>
    <row r="630" spans="1:48" s="4" customFormat="1" ht="15">
      <c r="A630" s="1"/>
      <c r="C630" s="3"/>
      <c r="D630" s="9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</row>
    <row r="631" spans="1:48" s="4" customFormat="1" ht="15">
      <c r="A631" s="1"/>
      <c r="C631" s="3"/>
      <c r="D631" s="9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</row>
    <row r="632" spans="1:48" s="4" customFormat="1" ht="15">
      <c r="A632" s="1"/>
      <c r="C632" s="3"/>
      <c r="D632" s="9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</row>
    <row r="633" spans="1:48" s="4" customFormat="1" ht="15">
      <c r="A633" s="1"/>
      <c r="C633" s="3"/>
      <c r="D633" s="9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</row>
    <row r="634" spans="1:48" s="4" customFormat="1" ht="15">
      <c r="A634" s="1"/>
      <c r="C634" s="3"/>
      <c r="D634" s="9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</row>
    <row r="635" spans="1:48" s="4" customFormat="1" ht="15">
      <c r="A635" s="1"/>
      <c r="C635" s="3"/>
      <c r="D635" s="9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</row>
    <row r="636" spans="1:48" s="4" customFormat="1" ht="15">
      <c r="A636" s="1"/>
      <c r="C636" s="3"/>
      <c r="D636" s="9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</row>
    <row r="637" spans="1:48" s="4" customFormat="1" ht="15">
      <c r="A637" s="1"/>
      <c r="C637" s="3"/>
      <c r="D637" s="9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</row>
    <row r="638" spans="1:48" s="4" customFormat="1" ht="15">
      <c r="A638" s="1"/>
      <c r="C638" s="3"/>
      <c r="D638" s="9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</row>
    <row r="639" spans="1:48" s="4" customFormat="1" ht="15">
      <c r="A639" s="1"/>
      <c r="C639" s="3"/>
      <c r="D639" s="9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</row>
    <row r="640" spans="1:48" s="4" customFormat="1" ht="15">
      <c r="A640" s="1"/>
      <c r="C640" s="3"/>
      <c r="D640" s="9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</row>
    <row r="641" spans="1:48" s="4" customFormat="1" ht="15">
      <c r="A641" s="1"/>
      <c r="C641" s="3"/>
      <c r="D641" s="9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</row>
    <row r="642" spans="1:48" s="4" customFormat="1" ht="15">
      <c r="A642" s="1"/>
      <c r="C642" s="3"/>
      <c r="D642" s="9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</row>
    <row r="643" spans="1:48" s="4" customFormat="1" ht="15">
      <c r="A643" s="1"/>
      <c r="C643" s="3"/>
      <c r="D643" s="9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</row>
    <row r="644" spans="1:48" s="4" customFormat="1" ht="15">
      <c r="A644" s="1"/>
      <c r="C644" s="3"/>
      <c r="D644" s="9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</row>
    <row r="645" spans="1:48" s="4" customFormat="1" ht="15">
      <c r="A645" s="1"/>
      <c r="C645" s="3"/>
      <c r="D645" s="9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</row>
    <row r="646" spans="1:48" s="4" customFormat="1" ht="15">
      <c r="A646" s="1"/>
      <c r="C646" s="3"/>
      <c r="D646" s="9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</row>
    <row r="647" spans="1:48" s="4" customFormat="1" ht="15">
      <c r="A647" s="1"/>
      <c r="C647" s="3"/>
      <c r="D647" s="9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</row>
    <row r="648" spans="1:48" s="4" customFormat="1" ht="15">
      <c r="A648" s="1"/>
      <c r="C648" s="3"/>
      <c r="D648" s="9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</row>
    <row r="649" spans="1:48" s="4" customFormat="1" ht="15">
      <c r="A649" s="1"/>
      <c r="C649" s="3"/>
      <c r="D649" s="9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</row>
    <row r="650" spans="1:48" s="4" customFormat="1" ht="15">
      <c r="A650" s="1"/>
      <c r="C650" s="3"/>
      <c r="D650" s="9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</row>
    <row r="651" spans="1:48" s="4" customFormat="1" ht="15">
      <c r="A651" s="1"/>
      <c r="C651" s="3"/>
      <c r="D651" s="9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</row>
    <row r="652" spans="1:48" s="4" customFormat="1" ht="15">
      <c r="A652" s="1"/>
      <c r="C652" s="3"/>
      <c r="D652" s="9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</row>
    <row r="653" spans="1:48" s="4" customFormat="1" ht="15">
      <c r="A653" s="1"/>
      <c r="C653" s="3"/>
      <c r="D653" s="9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</row>
    <row r="654" spans="1:48" s="4" customFormat="1" ht="15">
      <c r="A654" s="1"/>
      <c r="C654" s="3"/>
      <c r="D654" s="9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</row>
    <row r="655" spans="1:48" s="4" customFormat="1" ht="15">
      <c r="A655" s="1"/>
      <c r="C655" s="3"/>
      <c r="D655" s="9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</row>
    <row r="656" spans="1:48" s="4" customFormat="1" ht="15">
      <c r="A656" s="1"/>
      <c r="C656" s="3"/>
      <c r="D656" s="9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</row>
    <row r="657" spans="1:48" s="4" customFormat="1" ht="15">
      <c r="A657" s="1"/>
      <c r="C657" s="3"/>
      <c r="D657" s="9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</row>
    <row r="658" spans="1:48" s="4" customFormat="1" ht="15">
      <c r="A658" s="1"/>
      <c r="C658" s="3"/>
      <c r="D658" s="9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</row>
    <row r="659" spans="1:48" s="4" customFormat="1" ht="15">
      <c r="A659" s="1"/>
      <c r="C659" s="3"/>
      <c r="D659" s="9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</row>
    <row r="660" spans="1:48" s="4" customFormat="1" ht="15">
      <c r="A660" s="1"/>
      <c r="C660" s="3"/>
      <c r="D660" s="9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</row>
    <row r="661" spans="1:48" s="4" customFormat="1" ht="15">
      <c r="A661" s="1"/>
      <c r="C661" s="3"/>
      <c r="D661" s="9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</row>
    <row r="662" spans="1:48" s="4" customFormat="1" ht="15">
      <c r="A662" s="1"/>
      <c r="C662" s="3"/>
      <c r="D662" s="9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</row>
    <row r="663" spans="1:48" s="4" customFormat="1" ht="15">
      <c r="A663" s="1"/>
      <c r="C663" s="3"/>
      <c r="D663" s="9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</row>
    <row r="664" spans="1:48" s="4" customFormat="1" ht="15">
      <c r="A664" s="1"/>
      <c r="C664" s="3"/>
      <c r="D664" s="9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</row>
    <row r="665" spans="1:48" s="4" customFormat="1" ht="15">
      <c r="A665" s="1"/>
      <c r="C665" s="3"/>
      <c r="D665" s="9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</row>
    <row r="666" spans="1:48" s="4" customFormat="1" ht="15">
      <c r="A666" s="1"/>
      <c r="C666" s="3"/>
      <c r="D666" s="9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</row>
    <row r="667" spans="1:48" s="4" customFormat="1" ht="15">
      <c r="A667" s="1"/>
      <c r="C667" s="3"/>
      <c r="D667" s="9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</row>
    <row r="668" spans="1:48" s="4" customFormat="1" ht="15">
      <c r="A668" s="1"/>
      <c r="C668" s="3"/>
      <c r="D668" s="9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</row>
    <row r="669" spans="1:48" s="4" customFormat="1" ht="15">
      <c r="A669" s="1"/>
      <c r="C669" s="3"/>
      <c r="D669" s="9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</row>
    <row r="670" spans="1:48" s="4" customFormat="1" ht="15">
      <c r="A670" s="1"/>
      <c r="C670" s="3"/>
      <c r="D670" s="9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</row>
    <row r="671" spans="1:48" s="4" customFormat="1" ht="15">
      <c r="A671" s="1"/>
      <c r="C671" s="3"/>
      <c r="D671" s="9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</row>
    <row r="672" spans="1:48" s="4" customFormat="1" ht="15">
      <c r="A672" s="1"/>
      <c r="C672" s="3"/>
      <c r="D672" s="9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</row>
    <row r="673" spans="1:48" s="4" customFormat="1" ht="15">
      <c r="A673" s="1"/>
      <c r="C673" s="3"/>
      <c r="D673" s="9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</row>
    <row r="674" spans="1:48" s="4" customFormat="1" ht="15">
      <c r="A674" s="1"/>
      <c r="C674" s="3"/>
      <c r="D674" s="9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</row>
    <row r="675" spans="1:48" s="4" customFormat="1" ht="15">
      <c r="A675" s="1"/>
      <c r="C675" s="3"/>
      <c r="D675" s="9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</row>
    <row r="676" spans="1:48" s="4" customFormat="1" ht="15">
      <c r="A676" s="1"/>
      <c r="C676" s="3"/>
      <c r="D676" s="9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</row>
    <row r="677" spans="1:48" s="4" customFormat="1" ht="15">
      <c r="A677" s="1"/>
      <c r="C677" s="3"/>
      <c r="D677" s="9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</row>
    <row r="678" spans="1:48" s="4" customFormat="1" ht="15">
      <c r="A678" s="1"/>
      <c r="C678" s="3"/>
      <c r="D678" s="9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</row>
    <row r="679" spans="1:48" s="4" customFormat="1" ht="15">
      <c r="A679" s="1"/>
      <c r="C679" s="3"/>
      <c r="D679" s="9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</row>
    <row r="680" spans="1:48" s="4" customFormat="1" ht="15">
      <c r="A680" s="1"/>
      <c r="C680" s="3"/>
      <c r="D680" s="9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</row>
    <row r="681" spans="1:48" s="4" customFormat="1" ht="15">
      <c r="A681" s="1"/>
      <c r="C681" s="3"/>
      <c r="D681" s="9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</row>
    <row r="682" spans="1:48" s="4" customFormat="1" ht="15">
      <c r="A682" s="1"/>
      <c r="C682" s="3"/>
      <c r="D682" s="9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</row>
    <row r="683" spans="1:48" s="4" customFormat="1" ht="15">
      <c r="A683" s="1"/>
      <c r="C683" s="3"/>
      <c r="D683" s="9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</row>
    <row r="684" spans="1:48" s="4" customFormat="1" ht="15">
      <c r="A684" s="1"/>
      <c r="C684" s="3"/>
      <c r="D684" s="9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</row>
    <row r="685" spans="1:48" s="4" customFormat="1" ht="15">
      <c r="A685" s="1"/>
      <c r="C685" s="3"/>
      <c r="D685" s="9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</row>
    <row r="686" spans="1:48" s="4" customFormat="1" ht="15">
      <c r="A686" s="1"/>
      <c r="C686" s="3"/>
      <c r="D686" s="9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</row>
    <row r="687" spans="1:48" s="4" customFormat="1" ht="15">
      <c r="A687" s="1"/>
      <c r="C687" s="3"/>
      <c r="D687" s="9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</row>
    <row r="688" spans="1:48" s="4" customFormat="1" ht="15">
      <c r="A688" s="1"/>
      <c r="C688" s="3"/>
      <c r="D688" s="9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</row>
    <row r="689" spans="1:48" s="4" customFormat="1" ht="15">
      <c r="A689" s="1"/>
      <c r="C689" s="3"/>
      <c r="D689" s="9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</row>
    <row r="690" spans="1:48" s="4" customFormat="1" ht="15">
      <c r="A690" s="1"/>
      <c r="C690" s="3"/>
      <c r="D690" s="9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</row>
    <row r="691" spans="1:48" s="4" customFormat="1" ht="15">
      <c r="A691" s="1"/>
      <c r="C691" s="3"/>
      <c r="D691" s="9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</row>
    <row r="692" spans="1:48" s="4" customFormat="1" ht="15">
      <c r="A692" s="1"/>
      <c r="C692" s="3"/>
      <c r="D692" s="9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</row>
    <row r="693" spans="1:48" s="4" customFormat="1" ht="15">
      <c r="A693" s="1"/>
      <c r="C693" s="3"/>
      <c r="D693" s="9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</row>
    <row r="694" spans="1:48" s="4" customFormat="1" ht="15">
      <c r="A694" s="1"/>
      <c r="C694" s="3"/>
      <c r="D694" s="9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</row>
    <row r="695" spans="1:48" s="4" customFormat="1" ht="15">
      <c r="A695" s="1"/>
      <c r="C695" s="3"/>
      <c r="D695" s="9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</row>
    <row r="696" spans="1:48" s="4" customFormat="1" ht="15">
      <c r="A696" s="1"/>
      <c r="C696" s="3"/>
      <c r="D696" s="9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</row>
    <row r="697" spans="1:48" s="4" customFormat="1" ht="15">
      <c r="A697" s="1"/>
      <c r="C697" s="3"/>
      <c r="D697" s="9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</row>
    <row r="698" spans="1:48" s="4" customFormat="1" ht="15">
      <c r="A698" s="1"/>
      <c r="C698" s="3"/>
      <c r="D698" s="9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</row>
    <row r="699" spans="1:48" s="4" customFormat="1" ht="15">
      <c r="A699" s="1"/>
      <c r="C699" s="3"/>
      <c r="D699" s="9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</row>
    <row r="700" spans="1:48" s="4" customFormat="1" ht="15">
      <c r="A700" s="1"/>
      <c r="C700" s="3"/>
      <c r="D700" s="9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</row>
    <row r="701" spans="1:48" s="4" customFormat="1" ht="15">
      <c r="A701" s="1"/>
      <c r="C701" s="3"/>
      <c r="D701" s="9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</row>
    <row r="702" spans="1:48" s="4" customFormat="1" ht="15">
      <c r="A702" s="1"/>
      <c r="C702" s="3"/>
      <c r="D702" s="9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</row>
    <row r="703" spans="1:48" s="4" customFormat="1" ht="15">
      <c r="A703" s="1"/>
      <c r="C703" s="3"/>
      <c r="D703" s="9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</row>
    <row r="704" spans="1:48" s="4" customFormat="1" ht="15">
      <c r="A704" s="1"/>
      <c r="C704" s="3"/>
      <c r="D704" s="9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</row>
    <row r="705" spans="1:48" s="4" customFormat="1" ht="15">
      <c r="A705" s="1"/>
      <c r="C705" s="3"/>
      <c r="D705" s="9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</row>
    <row r="706" spans="1:48" s="4" customFormat="1" ht="15">
      <c r="A706" s="1"/>
      <c r="C706" s="3"/>
      <c r="D706" s="9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</row>
    <row r="707" spans="1:48" s="4" customFormat="1" ht="15">
      <c r="A707" s="1"/>
      <c r="C707" s="3"/>
      <c r="D707" s="9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</row>
    <row r="708" spans="1:48" s="4" customFormat="1" ht="15">
      <c r="A708" s="1"/>
      <c r="C708" s="3"/>
      <c r="D708" s="9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</row>
    <row r="709" spans="1:48" s="4" customFormat="1" ht="15">
      <c r="A709" s="1"/>
      <c r="C709" s="3"/>
      <c r="D709" s="9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</row>
    <row r="710" spans="1:48" s="4" customFormat="1" ht="15">
      <c r="A710" s="1"/>
      <c r="C710" s="3"/>
      <c r="D710" s="9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</row>
    <row r="711" spans="1:48" s="4" customFormat="1" ht="15">
      <c r="A711" s="1"/>
      <c r="C711" s="3"/>
      <c r="D711" s="9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</row>
    <row r="712" spans="1:48" s="4" customFormat="1" ht="15">
      <c r="A712" s="1"/>
      <c r="C712" s="3"/>
      <c r="D712" s="9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</row>
    <row r="713" spans="1:48" s="4" customFormat="1" ht="15">
      <c r="A713" s="1"/>
      <c r="C713" s="3"/>
      <c r="D713" s="9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</row>
    <row r="714" spans="1:48" s="4" customFormat="1" ht="15">
      <c r="A714" s="1"/>
      <c r="C714" s="3"/>
      <c r="D714" s="9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</row>
    <row r="715" spans="1:48" s="4" customFormat="1" ht="15">
      <c r="A715" s="1"/>
      <c r="C715" s="3"/>
      <c r="D715" s="9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</row>
    <row r="716" spans="1:48" s="4" customFormat="1" ht="15">
      <c r="A716" s="1"/>
      <c r="C716" s="3"/>
      <c r="D716" s="9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</row>
    <row r="717" spans="1:48" s="4" customFormat="1" ht="15">
      <c r="A717" s="1"/>
      <c r="C717" s="3"/>
      <c r="D717" s="9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</row>
    <row r="718" spans="1:48" s="4" customFormat="1" ht="15">
      <c r="A718" s="1"/>
      <c r="C718" s="3"/>
      <c r="D718" s="9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</row>
    <row r="719" spans="1:48" s="4" customFormat="1" ht="15">
      <c r="A719" s="1"/>
      <c r="C719" s="3"/>
      <c r="D719" s="9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</row>
    <row r="720" spans="1:48" s="4" customFormat="1" ht="15">
      <c r="A720" s="1"/>
      <c r="C720" s="3"/>
      <c r="D720" s="9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</row>
    <row r="721" spans="1:48" s="4" customFormat="1" ht="15">
      <c r="A721" s="1"/>
      <c r="C721" s="3"/>
      <c r="D721" s="9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</row>
    <row r="722" spans="1:48" s="4" customFormat="1" ht="15">
      <c r="A722" s="1"/>
      <c r="C722" s="3"/>
      <c r="D722" s="9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</row>
    <row r="723" spans="1:48" s="4" customFormat="1" ht="15">
      <c r="A723" s="1"/>
      <c r="C723" s="3"/>
      <c r="D723" s="9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</row>
    <row r="724" spans="1:48" s="4" customFormat="1" ht="15">
      <c r="A724" s="1"/>
      <c r="C724" s="3"/>
      <c r="D724" s="9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</row>
    <row r="725" spans="1:48" s="4" customFormat="1" ht="15">
      <c r="A725" s="1"/>
      <c r="C725" s="3"/>
      <c r="D725" s="9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</row>
    <row r="726" spans="1:48" s="4" customFormat="1" ht="15">
      <c r="A726" s="1"/>
      <c r="C726" s="3"/>
      <c r="D726" s="9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</row>
    <row r="727" spans="1:48" s="4" customFormat="1" ht="15">
      <c r="A727" s="1"/>
      <c r="C727" s="3"/>
      <c r="D727" s="9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</row>
    <row r="728" spans="1:48" s="4" customFormat="1" ht="15">
      <c r="A728" s="1"/>
      <c r="C728" s="3"/>
      <c r="D728" s="9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</row>
    <row r="729" spans="1:48" s="4" customFormat="1" ht="15">
      <c r="A729" s="1"/>
      <c r="C729" s="3"/>
      <c r="D729" s="9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</row>
    <row r="730" spans="1:48" s="4" customFormat="1" ht="15">
      <c r="A730" s="1"/>
      <c r="C730" s="3"/>
      <c r="D730" s="9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</row>
    <row r="731" spans="1:48" s="4" customFormat="1" ht="15">
      <c r="A731" s="1"/>
      <c r="C731" s="3"/>
      <c r="D731" s="9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</row>
    <row r="732" spans="1:48" s="4" customFormat="1" ht="15">
      <c r="A732" s="1"/>
      <c r="C732" s="3"/>
      <c r="D732" s="9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</row>
    <row r="733" spans="1:48" s="4" customFormat="1" ht="15">
      <c r="A733" s="1"/>
      <c r="C733" s="3"/>
      <c r="D733" s="9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</row>
    <row r="734" spans="1:48" s="4" customFormat="1" ht="15">
      <c r="A734" s="1"/>
      <c r="C734" s="3"/>
      <c r="D734" s="9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</row>
    <row r="735" spans="1:48" s="4" customFormat="1" ht="15">
      <c r="A735" s="1"/>
      <c r="C735" s="3"/>
      <c r="D735" s="9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</row>
    <row r="736" spans="1:48" s="4" customFormat="1" ht="15">
      <c r="A736" s="1"/>
      <c r="C736" s="3"/>
      <c r="D736" s="9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</row>
    <row r="737" spans="1:48" s="4" customFormat="1" ht="15">
      <c r="A737" s="1"/>
      <c r="C737" s="3"/>
      <c r="D737" s="9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</row>
    <row r="738" spans="1:48" s="4" customFormat="1" ht="15">
      <c r="A738" s="1"/>
      <c r="C738" s="3"/>
      <c r="D738" s="9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</row>
    <row r="739" spans="1:48" s="4" customFormat="1" ht="15">
      <c r="A739" s="1"/>
      <c r="C739" s="3"/>
      <c r="D739" s="9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</row>
    <row r="740" spans="1:48" s="4" customFormat="1" ht="15">
      <c r="A740" s="1"/>
      <c r="C740" s="3"/>
      <c r="D740" s="9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</row>
    <row r="741" spans="1:48" s="4" customFormat="1" ht="15">
      <c r="A741" s="1"/>
      <c r="C741" s="3"/>
      <c r="D741" s="9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</row>
    <row r="742" spans="1:48" s="4" customFormat="1" ht="15">
      <c r="A742" s="1"/>
      <c r="C742" s="3"/>
      <c r="D742" s="9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</row>
    <row r="743" spans="1:48" s="4" customFormat="1" ht="15">
      <c r="A743" s="1"/>
      <c r="C743" s="3"/>
      <c r="D743" s="9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</row>
    <row r="744" spans="1:48" s="4" customFormat="1" ht="15">
      <c r="A744" s="1"/>
      <c r="C744" s="3"/>
      <c r="D744" s="9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</row>
    <row r="745" spans="1:48" s="4" customFormat="1" ht="15">
      <c r="A745" s="1"/>
      <c r="C745" s="3"/>
      <c r="D745" s="9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</row>
    <row r="746" spans="1:48" s="4" customFormat="1" ht="15">
      <c r="A746" s="1"/>
      <c r="C746" s="3"/>
      <c r="D746" s="9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</row>
    <row r="747" spans="1:48" s="4" customFormat="1" ht="15">
      <c r="A747" s="1"/>
      <c r="C747" s="3"/>
      <c r="D747" s="9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</row>
    <row r="748" spans="1:48" s="4" customFormat="1" ht="15">
      <c r="A748" s="1"/>
      <c r="C748" s="3"/>
      <c r="D748" s="9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</row>
    <row r="749" spans="1:48" s="4" customFormat="1" ht="15">
      <c r="A749" s="1"/>
      <c r="C749" s="3"/>
      <c r="D749" s="9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</row>
    <row r="750" spans="1:48" s="4" customFormat="1" ht="15">
      <c r="A750" s="1"/>
      <c r="C750" s="3"/>
      <c r="D750" s="9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</row>
    <row r="751" spans="1:48" s="4" customFormat="1" ht="15">
      <c r="A751" s="1"/>
      <c r="C751" s="3"/>
      <c r="D751" s="9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</row>
    <row r="752" spans="1:48" s="4" customFormat="1" ht="15">
      <c r="A752" s="1"/>
      <c r="C752" s="3"/>
      <c r="D752" s="9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</row>
    <row r="753" spans="1:48" s="4" customFormat="1" ht="15">
      <c r="A753" s="1"/>
      <c r="C753" s="3"/>
      <c r="D753" s="9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</row>
    <row r="754" spans="1:48" s="4" customFormat="1" ht="15">
      <c r="A754" s="1"/>
      <c r="C754" s="3"/>
      <c r="D754" s="9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</row>
    <row r="755" spans="1:48" s="4" customFormat="1" ht="15">
      <c r="A755" s="1"/>
      <c r="C755" s="3"/>
      <c r="D755" s="9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</row>
    <row r="756" spans="1:48" s="4" customFormat="1" ht="15">
      <c r="A756" s="1"/>
      <c r="C756" s="3"/>
      <c r="D756" s="9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</row>
    <row r="757" spans="1:48" s="4" customFormat="1" ht="15">
      <c r="A757" s="1"/>
      <c r="C757" s="3"/>
      <c r="D757" s="9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</row>
    <row r="758" spans="1:48" s="4" customFormat="1" ht="15">
      <c r="A758" s="1"/>
      <c r="C758" s="3"/>
      <c r="D758" s="9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</row>
    <row r="759" spans="1:48" s="4" customFormat="1" ht="15">
      <c r="A759" s="1"/>
      <c r="C759" s="3"/>
      <c r="D759" s="9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</row>
    <row r="760" spans="1:48" s="4" customFormat="1" ht="15">
      <c r="A760" s="1"/>
      <c r="C760" s="3"/>
      <c r="D760" s="9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</row>
    <row r="761" spans="1:48" s="4" customFormat="1" ht="15">
      <c r="A761" s="1"/>
      <c r="C761" s="3"/>
      <c r="D761" s="9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</row>
    <row r="762" spans="1:48" s="4" customFormat="1" ht="15">
      <c r="A762" s="1"/>
      <c r="C762" s="3"/>
      <c r="D762" s="9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</row>
    <row r="763" spans="1:48" s="4" customFormat="1" ht="15">
      <c r="A763" s="1"/>
      <c r="C763" s="3"/>
      <c r="D763" s="9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</row>
    <row r="764" spans="1:48" s="4" customFormat="1" ht="15">
      <c r="A764" s="1"/>
      <c r="C764" s="3"/>
      <c r="D764" s="9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</row>
    <row r="765" spans="1:48" s="4" customFormat="1" ht="15">
      <c r="A765" s="1"/>
      <c r="C765" s="3"/>
      <c r="D765" s="9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</row>
    <row r="766" spans="1:48" s="4" customFormat="1" ht="15">
      <c r="A766" s="1"/>
      <c r="C766" s="3"/>
      <c r="D766" s="9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</row>
    <row r="767" spans="1:48" s="4" customFormat="1" ht="15">
      <c r="A767" s="1"/>
      <c r="C767" s="3"/>
      <c r="D767" s="9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</row>
    <row r="768" spans="1:48" s="4" customFormat="1" ht="15">
      <c r="A768" s="1"/>
      <c r="C768" s="3"/>
      <c r="D768" s="9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</row>
    <row r="769" spans="1:48" s="4" customFormat="1" ht="15">
      <c r="A769" s="1"/>
      <c r="C769" s="3"/>
      <c r="D769" s="9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</row>
    <row r="770" spans="1:48" s="4" customFormat="1" ht="15">
      <c r="A770" s="1"/>
      <c r="C770" s="3"/>
      <c r="D770" s="9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</row>
    <row r="771" spans="1:48" s="4" customFormat="1" ht="15">
      <c r="A771" s="1"/>
      <c r="C771" s="3"/>
      <c r="D771" s="9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</row>
    <row r="772" spans="1:48" s="4" customFormat="1" ht="15">
      <c r="A772" s="1"/>
      <c r="C772" s="3"/>
      <c r="D772" s="9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</row>
    <row r="773" spans="1:48" s="4" customFormat="1" ht="15">
      <c r="A773" s="1"/>
      <c r="C773" s="3"/>
      <c r="D773" s="9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</row>
    <row r="774" spans="1:48" s="4" customFormat="1" ht="15">
      <c r="A774" s="1"/>
      <c r="C774" s="3"/>
      <c r="D774" s="9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</row>
    <row r="775" spans="1:48" s="4" customFormat="1" ht="15">
      <c r="A775" s="1"/>
      <c r="C775" s="3"/>
      <c r="D775" s="9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</row>
    <row r="776" spans="1:48" s="4" customFormat="1" ht="15">
      <c r="A776" s="1"/>
      <c r="C776" s="3"/>
      <c r="D776" s="9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</row>
    <row r="777" spans="1:48" s="4" customFormat="1" ht="15">
      <c r="A777" s="1"/>
      <c r="C777" s="3"/>
      <c r="D777" s="9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</row>
    <row r="778" spans="1:48" s="4" customFormat="1" ht="15">
      <c r="A778" s="1"/>
      <c r="C778" s="3"/>
      <c r="D778" s="9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</row>
    <row r="779" spans="1:48" s="4" customFormat="1" ht="15">
      <c r="A779" s="1"/>
      <c r="C779" s="3"/>
      <c r="D779" s="9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</row>
    <row r="780" spans="1:48" s="4" customFormat="1" ht="15">
      <c r="A780" s="1"/>
      <c r="C780" s="3"/>
      <c r="D780" s="9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</row>
    <row r="781" spans="1:48" s="4" customFormat="1" ht="15">
      <c r="A781" s="1"/>
      <c r="C781" s="3"/>
      <c r="D781" s="9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</row>
    <row r="782" spans="1:48" s="4" customFormat="1" ht="15">
      <c r="A782" s="1"/>
      <c r="C782" s="3"/>
      <c r="D782" s="9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</row>
    <row r="783" spans="1:48" s="4" customFormat="1" ht="15">
      <c r="A783" s="1"/>
      <c r="C783" s="3"/>
      <c r="D783" s="9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</row>
    <row r="784" spans="1:48" s="4" customFormat="1" ht="15">
      <c r="A784" s="1"/>
      <c r="C784" s="3"/>
      <c r="D784" s="9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</row>
    <row r="785" spans="1:48" s="4" customFormat="1" ht="15">
      <c r="A785" s="1"/>
      <c r="C785" s="3"/>
      <c r="D785" s="9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</row>
    <row r="786" spans="1:48" s="4" customFormat="1" ht="15">
      <c r="A786" s="1"/>
      <c r="C786" s="3"/>
      <c r="D786" s="9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</row>
    <row r="787" spans="1:48" s="4" customFormat="1" ht="15">
      <c r="A787" s="1"/>
      <c r="C787" s="3"/>
      <c r="D787" s="9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</row>
    <row r="788" spans="1:48" s="4" customFormat="1" ht="15">
      <c r="A788" s="1"/>
      <c r="C788" s="3"/>
      <c r="D788" s="9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</row>
    <row r="789" spans="1:48" s="4" customFormat="1" ht="15">
      <c r="A789" s="1"/>
      <c r="C789" s="3"/>
      <c r="D789" s="9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</row>
    <row r="790" spans="1:48" s="4" customFormat="1" ht="15">
      <c r="A790" s="1"/>
      <c r="C790" s="3"/>
      <c r="D790" s="9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</row>
    <row r="791" spans="1:48" s="4" customFormat="1" ht="15">
      <c r="A791" s="1"/>
      <c r="C791" s="3"/>
      <c r="D791" s="9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</row>
    <row r="792" spans="1:48" s="4" customFormat="1" ht="15">
      <c r="A792" s="1"/>
      <c r="C792" s="3"/>
      <c r="D792" s="9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</row>
    <row r="793" spans="1:48" s="4" customFormat="1" ht="15">
      <c r="A793" s="1"/>
      <c r="C793" s="3"/>
      <c r="D793" s="9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</row>
    <row r="794" spans="1:48" s="4" customFormat="1" ht="15">
      <c r="A794" s="1"/>
      <c r="C794" s="3"/>
      <c r="D794" s="9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</row>
    <row r="795" spans="1:48" s="4" customFormat="1" ht="15">
      <c r="A795" s="1"/>
      <c r="C795" s="3"/>
      <c r="D795" s="9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</row>
    <row r="796" spans="1:48" s="4" customFormat="1" ht="15">
      <c r="A796" s="1"/>
      <c r="C796" s="3"/>
      <c r="D796" s="9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</row>
    <row r="797" spans="1:48" s="4" customFormat="1" ht="15">
      <c r="A797" s="1"/>
      <c r="C797" s="3"/>
      <c r="D797" s="9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</row>
    <row r="798" spans="1:48" s="4" customFormat="1" ht="15">
      <c r="A798" s="1"/>
      <c r="C798" s="3"/>
      <c r="D798" s="9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</row>
    <row r="799" spans="1:48" s="4" customFormat="1" ht="15">
      <c r="A799" s="1"/>
      <c r="C799" s="3"/>
      <c r="D799" s="9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</row>
    <row r="800" spans="1:48" s="4" customFormat="1" ht="15">
      <c r="A800" s="1"/>
      <c r="C800" s="3"/>
      <c r="D800" s="9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</row>
    <row r="801" spans="1:48" s="4" customFormat="1" ht="15">
      <c r="A801" s="1"/>
      <c r="C801" s="3"/>
      <c r="D801" s="9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</row>
    <row r="802" spans="1:48" s="4" customFormat="1" ht="15">
      <c r="A802" s="1"/>
      <c r="C802" s="3"/>
      <c r="D802" s="9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</row>
    <row r="803" spans="1:48" s="4" customFormat="1" ht="15">
      <c r="A803" s="1"/>
      <c r="C803" s="3"/>
      <c r="D803" s="9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</row>
    <row r="804" spans="1:48" s="4" customFormat="1" ht="15">
      <c r="A804" s="1"/>
      <c r="C804" s="3"/>
      <c r="D804" s="9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</row>
    <row r="805" spans="1:48" s="4" customFormat="1" ht="15">
      <c r="A805" s="1"/>
      <c r="C805" s="3"/>
      <c r="D805" s="9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</row>
    <row r="806" spans="1:48" s="4" customFormat="1" ht="15">
      <c r="A806" s="1"/>
      <c r="C806" s="3"/>
      <c r="D806" s="9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</row>
    <row r="807" spans="1:48" s="4" customFormat="1" ht="15">
      <c r="A807" s="1"/>
      <c r="C807" s="3"/>
      <c r="D807" s="9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</row>
    <row r="808" spans="1:48" s="4" customFormat="1" ht="15">
      <c r="A808" s="1"/>
      <c r="C808" s="3"/>
      <c r="D808" s="9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</row>
    <row r="809" spans="1:48" s="4" customFormat="1" ht="15">
      <c r="A809" s="1"/>
      <c r="C809" s="3"/>
      <c r="D809" s="9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</row>
    <row r="810" spans="1:48" s="4" customFormat="1" ht="15">
      <c r="A810" s="1"/>
      <c r="C810" s="3"/>
      <c r="D810" s="9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</row>
    <row r="811" spans="1:48" s="4" customFormat="1" ht="15">
      <c r="A811" s="1"/>
      <c r="C811" s="3"/>
      <c r="D811" s="9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</row>
    <row r="812" spans="1:48" s="4" customFormat="1" ht="15">
      <c r="A812" s="1"/>
      <c r="C812" s="3"/>
      <c r="D812" s="9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</row>
    <row r="813" spans="1:48" s="4" customFormat="1" ht="15">
      <c r="A813" s="1"/>
      <c r="C813" s="3"/>
      <c r="D813" s="9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</row>
    <row r="814" spans="1:48" s="4" customFormat="1" ht="15">
      <c r="A814" s="1"/>
      <c r="C814" s="3"/>
      <c r="D814" s="9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</row>
    <row r="815" spans="1:48" s="4" customFormat="1" ht="15">
      <c r="A815" s="1"/>
      <c r="C815" s="3"/>
      <c r="D815" s="9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</row>
    <row r="816" spans="1:48" s="4" customFormat="1" ht="15">
      <c r="A816" s="1"/>
      <c r="C816" s="3"/>
      <c r="D816" s="9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</row>
    <row r="817" spans="1:48" s="4" customFormat="1" ht="15">
      <c r="A817" s="1"/>
      <c r="C817" s="3"/>
      <c r="D817" s="9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</row>
    <row r="818" spans="1:48" s="4" customFormat="1" ht="15">
      <c r="A818" s="1"/>
      <c r="C818" s="3"/>
      <c r="D818" s="9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</row>
    <row r="819" spans="1:48" s="4" customFormat="1" ht="15">
      <c r="A819" s="1"/>
      <c r="C819" s="3"/>
      <c r="D819" s="9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</row>
    <row r="820" spans="1:48" s="4" customFormat="1" ht="15">
      <c r="A820" s="1"/>
      <c r="C820" s="3"/>
      <c r="D820" s="9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</row>
    <row r="821" spans="1:48" s="4" customFormat="1" ht="15">
      <c r="A821" s="1"/>
      <c r="C821" s="3"/>
      <c r="D821" s="9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</row>
    <row r="822" spans="1:48" s="4" customFormat="1" ht="15">
      <c r="A822" s="1"/>
      <c r="C822" s="3"/>
      <c r="D822" s="9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</row>
    <row r="823" spans="1:48" s="4" customFormat="1" ht="15">
      <c r="A823" s="1"/>
      <c r="C823" s="3"/>
      <c r="D823" s="9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</row>
    <row r="824" spans="1:48" s="4" customFormat="1" ht="15">
      <c r="A824" s="1"/>
      <c r="C824" s="3"/>
      <c r="D824" s="9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</row>
    <row r="825" spans="1:48" s="4" customFormat="1" ht="15">
      <c r="A825" s="1"/>
      <c r="C825" s="3"/>
      <c r="D825" s="9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</row>
    <row r="826" spans="1:48" s="4" customFormat="1" ht="15">
      <c r="A826" s="1"/>
      <c r="C826" s="3"/>
      <c r="D826" s="9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</row>
    <row r="827" spans="1:48" s="4" customFormat="1" ht="15">
      <c r="A827" s="1"/>
      <c r="C827" s="3"/>
      <c r="D827" s="9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</row>
    <row r="828" spans="1:48" s="4" customFormat="1" ht="15">
      <c r="A828" s="1"/>
      <c r="C828" s="3"/>
      <c r="D828" s="9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</row>
    <row r="829" spans="1:48" s="4" customFormat="1" ht="15">
      <c r="A829" s="1"/>
      <c r="C829" s="3"/>
      <c r="D829" s="9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</row>
    <row r="830" spans="1:48" s="4" customFormat="1" ht="15">
      <c r="A830" s="1"/>
      <c r="C830" s="3"/>
      <c r="D830" s="9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</row>
    <row r="831" spans="1:48" s="4" customFormat="1" ht="15">
      <c r="A831" s="1"/>
      <c r="C831" s="3"/>
      <c r="D831" s="9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</row>
    <row r="832" spans="1:48" s="4" customFormat="1" ht="15">
      <c r="A832" s="1"/>
      <c r="C832" s="3"/>
      <c r="D832" s="9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</row>
    <row r="833" spans="1:48" s="4" customFormat="1" ht="15">
      <c r="A833" s="1"/>
      <c r="C833" s="3"/>
      <c r="D833" s="9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</row>
    <row r="834" spans="1:48" s="4" customFormat="1" ht="15">
      <c r="A834" s="1"/>
      <c r="C834" s="3"/>
      <c r="D834" s="9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</row>
    <row r="835" spans="1:48" s="4" customFormat="1" ht="15">
      <c r="A835" s="1"/>
      <c r="C835" s="3"/>
      <c r="D835" s="9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</row>
    <row r="836" spans="1:48" s="4" customFormat="1" ht="15">
      <c r="A836" s="1"/>
      <c r="C836" s="3"/>
      <c r="D836" s="9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</row>
    <row r="837" spans="1:48" s="4" customFormat="1" ht="15">
      <c r="A837" s="1"/>
      <c r="C837" s="3"/>
      <c r="D837" s="9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</row>
    <row r="838" spans="1:48" s="4" customFormat="1" ht="15">
      <c r="A838" s="1"/>
      <c r="C838" s="3"/>
      <c r="D838" s="9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</row>
    <row r="839" spans="1:48" s="4" customFormat="1" ht="15">
      <c r="A839" s="1"/>
      <c r="C839" s="3"/>
      <c r="D839" s="9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</row>
    <row r="840" spans="1:48" s="4" customFormat="1" ht="15">
      <c r="A840" s="1"/>
      <c r="C840" s="3"/>
      <c r="D840" s="9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</row>
    <row r="841" spans="1:48" s="4" customFormat="1" ht="15">
      <c r="A841" s="1"/>
      <c r="C841" s="3"/>
      <c r="D841" s="9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</row>
    <row r="842" spans="1:48" s="4" customFormat="1" ht="15">
      <c r="A842" s="1"/>
      <c r="C842" s="3"/>
      <c r="D842" s="9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</row>
    <row r="843" spans="1:48" s="4" customFormat="1" ht="15">
      <c r="A843" s="1"/>
      <c r="C843" s="3"/>
      <c r="D843" s="9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</row>
    <row r="844" spans="1:48" s="4" customFormat="1" ht="15">
      <c r="A844" s="1"/>
      <c r="C844" s="3"/>
      <c r="D844" s="9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</row>
    <row r="845" spans="1:48" s="4" customFormat="1" ht="15">
      <c r="A845" s="1"/>
      <c r="C845" s="3"/>
      <c r="D845" s="9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</row>
    <row r="846" spans="1:48" s="4" customFormat="1" ht="15">
      <c r="A846" s="1"/>
      <c r="C846" s="3"/>
      <c r="D846" s="9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</row>
    <row r="847" spans="1:48" s="4" customFormat="1" ht="15">
      <c r="A847" s="1"/>
      <c r="C847" s="3"/>
      <c r="D847" s="9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</row>
    <row r="848" spans="1:48" s="4" customFormat="1" ht="15">
      <c r="A848" s="1"/>
      <c r="C848" s="3"/>
      <c r="D848" s="9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</row>
    <row r="849" spans="1:48" s="4" customFormat="1" ht="15">
      <c r="A849" s="1"/>
      <c r="C849" s="3"/>
      <c r="D849" s="9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</row>
    <row r="850" spans="1:48" s="4" customFormat="1" ht="15">
      <c r="A850" s="1"/>
      <c r="C850" s="3"/>
      <c r="D850" s="9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</row>
    <row r="851" spans="1:48" s="4" customFormat="1" ht="15">
      <c r="A851" s="1"/>
      <c r="C851" s="3"/>
      <c r="D851" s="9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</row>
    <row r="852" spans="1:48" s="4" customFormat="1" ht="15">
      <c r="A852" s="1"/>
      <c r="C852" s="3"/>
      <c r="D852" s="9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</row>
    <row r="853" spans="1:48" s="4" customFormat="1" ht="15">
      <c r="A853" s="1"/>
      <c r="C853" s="3"/>
      <c r="D853" s="9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</row>
    <row r="854" spans="1:48" s="4" customFormat="1" ht="15">
      <c r="A854" s="1"/>
      <c r="C854" s="3"/>
      <c r="D854" s="9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</row>
    <row r="855" spans="1:48" s="4" customFormat="1" ht="15">
      <c r="A855" s="1"/>
      <c r="C855" s="3"/>
      <c r="D855" s="9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</row>
    <row r="856" spans="1:48" s="4" customFormat="1" ht="15">
      <c r="A856" s="1"/>
      <c r="C856" s="3"/>
      <c r="D856" s="9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</row>
    <row r="857" spans="1:48" s="4" customFormat="1" ht="15">
      <c r="A857" s="1"/>
      <c r="C857" s="3"/>
      <c r="D857" s="9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</row>
    <row r="858" spans="1:48" s="4" customFormat="1" ht="15">
      <c r="A858" s="1"/>
      <c r="C858" s="3"/>
      <c r="D858" s="9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</row>
    <row r="859" spans="1:48" s="4" customFormat="1" ht="15">
      <c r="A859" s="1"/>
      <c r="C859" s="3"/>
      <c r="D859" s="9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</row>
    <row r="860" spans="1:48" s="4" customFormat="1" ht="15">
      <c r="A860" s="1"/>
      <c r="C860" s="3"/>
      <c r="D860" s="9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</row>
    <row r="861" spans="1:48" s="4" customFormat="1" ht="15">
      <c r="A861" s="1"/>
      <c r="C861" s="3"/>
      <c r="D861" s="9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</row>
    <row r="862" spans="1:48" s="4" customFormat="1" ht="15">
      <c r="A862" s="1"/>
      <c r="C862" s="3"/>
      <c r="D862" s="9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</row>
    <row r="863" spans="1:48" s="4" customFormat="1" ht="15">
      <c r="A863" s="1"/>
      <c r="C863" s="3"/>
      <c r="D863" s="9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</row>
    <row r="864" spans="1:48" s="4" customFormat="1" ht="15">
      <c r="A864" s="1"/>
      <c r="C864" s="3"/>
      <c r="D864" s="9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</row>
    <row r="865" spans="1:48" s="4" customFormat="1" ht="15">
      <c r="A865" s="1"/>
      <c r="C865" s="3"/>
      <c r="D865" s="9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</row>
    <row r="866" spans="1:48" s="4" customFormat="1" ht="15">
      <c r="A866" s="1"/>
      <c r="C866" s="3"/>
      <c r="D866" s="9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</row>
    <row r="867" spans="1:48" s="4" customFormat="1" ht="15">
      <c r="A867" s="1"/>
      <c r="C867" s="3"/>
      <c r="D867" s="9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</row>
    <row r="868" spans="1:48" s="4" customFormat="1" ht="15">
      <c r="A868" s="1"/>
      <c r="C868" s="3"/>
      <c r="D868" s="9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</row>
    <row r="869" spans="1:48" s="4" customFormat="1" ht="15">
      <c r="A869" s="1"/>
      <c r="C869" s="3"/>
      <c r="D869" s="9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</row>
    <row r="870" spans="1:48" s="4" customFormat="1" ht="15">
      <c r="A870" s="1"/>
      <c r="C870" s="3"/>
      <c r="D870" s="9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</row>
    <row r="871" spans="1:48" s="4" customFormat="1" ht="15">
      <c r="A871" s="1"/>
      <c r="C871" s="3"/>
      <c r="D871" s="9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</row>
    <row r="872" spans="1:48" s="4" customFormat="1" ht="15">
      <c r="A872" s="1"/>
      <c r="C872" s="3"/>
      <c r="D872" s="9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</row>
    <row r="873" spans="1:48" s="4" customFormat="1" ht="15">
      <c r="A873" s="1"/>
      <c r="C873" s="3"/>
      <c r="D873" s="9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</row>
    <row r="874" spans="1:48" s="4" customFormat="1" ht="15">
      <c r="A874" s="1"/>
      <c r="C874" s="3"/>
      <c r="D874" s="9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</row>
    <row r="875" spans="1:48" s="4" customFormat="1" ht="15">
      <c r="A875" s="1"/>
      <c r="C875" s="3"/>
      <c r="D875" s="9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</row>
    <row r="876" spans="1:48" s="4" customFormat="1" ht="15">
      <c r="A876" s="1"/>
      <c r="C876" s="3"/>
      <c r="D876" s="9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</row>
    <row r="877" spans="1:48" s="4" customFormat="1" ht="15">
      <c r="A877" s="1"/>
      <c r="C877" s="3"/>
      <c r="D877" s="9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</row>
    <row r="878" spans="1:48" s="4" customFormat="1" ht="15">
      <c r="A878" s="1"/>
      <c r="C878" s="3"/>
      <c r="D878" s="9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</row>
    <row r="879" spans="1:48" s="4" customFormat="1" ht="15">
      <c r="A879" s="1"/>
      <c r="C879" s="3"/>
      <c r="D879" s="9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</row>
    <row r="880" spans="1:48" s="4" customFormat="1" ht="15">
      <c r="A880" s="1"/>
      <c r="C880" s="3"/>
      <c r="D880" s="9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</row>
    <row r="881" spans="1:48" s="4" customFormat="1" ht="15">
      <c r="A881" s="1"/>
      <c r="C881" s="3"/>
      <c r="D881" s="9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</row>
    <row r="882" spans="1:48" s="4" customFormat="1" ht="15">
      <c r="A882" s="1"/>
      <c r="C882" s="3"/>
      <c r="D882" s="9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</row>
    <row r="883" spans="1:48" s="4" customFormat="1" ht="15">
      <c r="A883" s="1"/>
      <c r="C883" s="3"/>
      <c r="D883" s="9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</row>
    <row r="884" spans="1:48" s="4" customFormat="1" ht="15">
      <c r="A884" s="1"/>
      <c r="C884" s="3"/>
      <c r="D884" s="9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</row>
    <row r="885" spans="1:48" s="4" customFormat="1" ht="15">
      <c r="A885" s="1"/>
      <c r="C885" s="3"/>
      <c r="D885" s="9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</row>
    <row r="886" spans="1:48" s="4" customFormat="1" ht="15">
      <c r="A886" s="1"/>
      <c r="C886" s="3"/>
      <c r="D886" s="9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</row>
    <row r="887" spans="1:48" s="4" customFormat="1" ht="15">
      <c r="A887" s="1"/>
      <c r="C887" s="3"/>
      <c r="D887" s="9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</row>
    <row r="888" spans="1:48" s="4" customFormat="1" ht="15">
      <c r="A888" s="1"/>
      <c r="C888" s="3"/>
      <c r="D888" s="9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</row>
    <row r="889" spans="1:48" s="4" customFormat="1" ht="15">
      <c r="A889" s="1"/>
      <c r="C889" s="3"/>
      <c r="D889" s="9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</row>
    <row r="890" spans="1:48" s="4" customFormat="1" ht="15">
      <c r="A890" s="1"/>
      <c r="C890" s="3"/>
      <c r="D890" s="9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</row>
    <row r="891" spans="1:48" s="4" customFormat="1" ht="15">
      <c r="A891" s="1"/>
      <c r="C891" s="3"/>
      <c r="D891" s="9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</row>
    <row r="892" spans="1:48" s="4" customFormat="1" ht="15">
      <c r="A892" s="1"/>
      <c r="C892" s="3"/>
      <c r="D892" s="9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</row>
    <row r="893" spans="1:48" s="4" customFormat="1" ht="15">
      <c r="A893" s="1"/>
      <c r="C893" s="3"/>
      <c r="D893" s="9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</row>
    <row r="894" spans="1:48" s="4" customFormat="1" ht="15">
      <c r="A894" s="1"/>
      <c r="C894" s="3"/>
      <c r="D894" s="9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</row>
    <row r="895" spans="1:48" s="4" customFormat="1" ht="15">
      <c r="A895" s="1"/>
      <c r="C895" s="3"/>
      <c r="D895" s="9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</row>
    <row r="896" spans="1:48" s="4" customFormat="1" ht="15">
      <c r="A896" s="1"/>
      <c r="C896" s="3"/>
      <c r="D896" s="9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</row>
    <row r="897" spans="1:48" s="4" customFormat="1" ht="15">
      <c r="A897" s="1"/>
      <c r="C897" s="3"/>
      <c r="D897" s="9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</row>
    <row r="898" spans="1:48" s="4" customFormat="1" ht="15">
      <c r="A898" s="1"/>
      <c r="C898" s="3"/>
      <c r="D898" s="9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</row>
    <row r="899" spans="1:48" s="4" customFormat="1" ht="15">
      <c r="A899" s="1"/>
      <c r="C899" s="3"/>
      <c r="D899" s="9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</row>
    <row r="900" spans="1:48" s="4" customFormat="1" ht="15">
      <c r="A900" s="1"/>
      <c r="C900" s="3"/>
      <c r="D900" s="9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</row>
    <row r="901" spans="1:48" s="4" customFormat="1" ht="15">
      <c r="A901" s="1"/>
      <c r="C901" s="3"/>
      <c r="D901" s="9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</row>
    <row r="902" spans="1:48" s="4" customFormat="1" ht="15">
      <c r="A902" s="1"/>
      <c r="C902" s="3"/>
      <c r="D902" s="9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</row>
    <row r="903" spans="1:48" s="4" customFormat="1" ht="15">
      <c r="A903" s="1"/>
      <c r="C903" s="3"/>
      <c r="D903" s="9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</row>
    <row r="904" spans="1:48" s="4" customFormat="1" ht="15">
      <c r="A904" s="1"/>
      <c r="C904" s="3"/>
      <c r="D904" s="9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</row>
    <row r="905" spans="1:48" s="4" customFormat="1" ht="15">
      <c r="A905" s="1"/>
      <c r="C905" s="3"/>
      <c r="D905" s="9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</row>
    <row r="906" spans="1:48" s="4" customFormat="1" ht="15">
      <c r="A906" s="1"/>
      <c r="C906" s="3"/>
      <c r="D906" s="9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</row>
    <row r="907" spans="1:48" s="4" customFormat="1" ht="15">
      <c r="A907" s="1"/>
      <c r="C907" s="3"/>
      <c r="D907" s="9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</row>
    <row r="908" spans="1:48" s="4" customFormat="1" ht="15">
      <c r="A908" s="1"/>
      <c r="C908" s="3"/>
      <c r="D908" s="9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</row>
    <row r="909" spans="1:48" s="4" customFormat="1" ht="15">
      <c r="A909" s="1"/>
      <c r="C909" s="3"/>
      <c r="D909" s="9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</row>
    <row r="910" spans="1:48" s="4" customFormat="1" ht="15">
      <c r="A910" s="1"/>
      <c r="C910" s="3"/>
      <c r="D910" s="9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</row>
    <row r="911" spans="1:48" s="4" customFormat="1" ht="15">
      <c r="A911" s="1"/>
      <c r="C911" s="3"/>
      <c r="D911" s="9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</row>
    <row r="912" spans="1:48" s="4" customFormat="1" ht="15">
      <c r="A912" s="1"/>
      <c r="C912" s="3"/>
      <c r="D912" s="9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</row>
    <row r="913" spans="1:48" s="4" customFormat="1" ht="15">
      <c r="A913" s="1"/>
      <c r="C913" s="3"/>
      <c r="D913" s="9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</row>
    <row r="914" spans="1:48" s="4" customFormat="1" ht="15">
      <c r="A914" s="1"/>
      <c r="C914" s="3"/>
      <c r="D914" s="9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</row>
    <row r="915" spans="1:48" s="4" customFormat="1" ht="15">
      <c r="A915" s="1"/>
      <c r="C915" s="3"/>
      <c r="D915" s="9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</row>
    <row r="916" spans="1:48" s="4" customFormat="1" ht="15">
      <c r="A916" s="1"/>
      <c r="C916" s="3"/>
      <c r="D916" s="9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</row>
    <row r="917" spans="1:48" s="4" customFormat="1" ht="15">
      <c r="A917" s="1"/>
      <c r="C917" s="3"/>
      <c r="D917" s="9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</row>
    <row r="918" spans="1:48" s="4" customFormat="1" ht="15">
      <c r="A918" s="1"/>
      <c r="C918" s="3"/>
      <c r="D918" s="9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</row>
    <row r="919" spans="1:48" s="4" customFormat="1" ht="15">
      <c r="A919" s="1"/>
      <c r="C919" s="3"/>
      <c r="D919" s="9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</row>
    <row r="920" spans="1:48" s="4" customFormat="1" ht="15">
      <c r="A920" s="1"/>
      <c r="C920" s="3"/>
      <c r="D920" s="9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</row>
    <row r="921" spans="1:48" s="4" customFormat="1" ht="15">
      <c r="A921" s="1"/>
      <c r="C921" s="3"/>
      <c r="D921" s="9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</row>
    <row r="922" spans="1:48" s="4" customFormat="1" ht="15">
      <c r="A922" s="1"/>
      <c r="C922" s="3"/>
      <c r="D922" s="9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</row>
    <row r="923" spans="1:48" s="4" customFormat="1" ht="15">
      <c r="A923" s="1"/>
      <c r="C923" s="3"/>
      <c r="D923" s="9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</row>
    <row r="924" spans="1:48" s="4" customFormat="1" ht="15">
      <c r="A924" s="1"/>
      <c r="C924" s="3"/>
      <c r="D924" s="9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</row>
    <row r="925" spans="1:48" s="4" customFormat="1" ht="15">
      <c r="A925" s="1"/>
      <c r="C925" s="3"/>
      <c r="D925" s="9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</row>
    <row r="926" spans="1:48" s="4" customFormat="1" ht="15">
      <c r="A926" s="1"/>
      <c r="C926" s="3"/>
      <c r="D926" s="9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</row>
    <row r="927" spans="1:48" s="4" customFormat="1" ht="15">
      <c r="A927" s="1"/>
      <c r="C927" s="3"/>
      <c r="D927" s="9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</row>
    <row r="928" spans="1:48" s="4" customFormat="1" ht="15">
      <c r="A928" s="1"/>
      <c r="C928" s="3"/>
      <c r="D928" s="9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</row>
    <row r="929" spans="1:48" s="4" customFormat="1" ht="15">
      <c r="A929" s="1"/>
      <c r="C929" s="3"/>
      <c r="D929" s="9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</row>
    <row r="930" spans="1:48" s="4" customFormat="1" ht="15">
      <c r="A930" s="1"/>
      <c r="C930" s="3"/>
      <c r="D930" s="9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</row>
    <row r="931" spans="1:48" s="4" customFormat="1" ht="15">
      <c r="A931" s="1"/>
      <c r="C931" s="3"/>
      <c r="D931" s="9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</row>
    <row r="932" spans="1:48" s="4" customFormat="1" ht="15">
      <c r="A932" s="1"/>
      <c r="C932" s="3"/>
      <c r="D932" s="9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</row>
    <row r="933" spans="1:48" s="4" customFormat="1" ht="15">
      <c r="A933" s="1"/>
      <c r="C933" s="3"/>
      <c r="D933" s="9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</row>
    <row r="934" spans="1:48" s="4" customFormat="1" ht="15">
      <c r="A934" s="1"/>
      <c r="C934" s="3"/>
      <c r="D934" s="9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</row>
    <row r="935" spans="1:48" s="4" customFormat="1" ht="15">
      <c r="A935" s="1"/>
      <c r="C935" s="3"/>
      <c r="D935" s="9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</row>
    <row r="936" spans="1:48" s="4" customFormat="1" ht="15">
      <c r="A936" s="1"/>
      <c r="C936" s="3"/>
      <c r="D936" s="9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</row>
    <row r="937" spans="1:48" s="4" customFormat="1" ht="15">
      <c r="A937" s="1"/>
      <c r="C937" s="3"/>
      <c r="D937" s="9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</row>
    <row r="938" spans="1:48" s="4" customFormat="1" ht="15">
      <c r="A938" s="1"/>
      <c r="C938" s="3"/>
      <c r="D938" s="9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</row>
    <row r="939" spans="1:48" s="4" customFormat="1" ht="15">
      <c r="A939" s="1"/>
      <c r="C939" s="3"/>
      <c r="D939" s="9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</row>
    <row r="940" spans="1:48" s="4" customFormat="1" ht="15">
      <c r="A940" s="1"/>
      <c r="C940" s="3"/>
      <c r="D940" s="9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</row>
    <row r="941" spans="1:48" s="4" customFormat="1" ht="15">
      <c r="A941" s="1"/>
      <c r="C941" s="3"/>
      <c r="D941" s="9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</row>
    <row r="942" spans="1:48" s="4" customFormat="1" ht="15">
      <c r="A942" s="1"/>
      <c r="C942" s="3"/>
      <c r="D942" s="9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</row>
    <row r="943" spans="1:48" s="4" customFormat="1" ht="15">
      <c r="A943" s="1"/>
      <c r="C943" s="3"/>
      <c r="D943" s="9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</row>
    <row r="944" spans="1:48" s="4" customFormat="1" ht="15">
      <c r="A944" s="1"/>
      <c r="C944" s="3"/>
      <c r="D944" s="9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</row>
    <row r="945" spans="1:48" s="4" customFormat="1" ht="15">
      <c r="A945" s="1"/>
      <c r="C945" s="3"/>
      <c r="D945" s="9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</row>
    <row r="946" spans="1:48" s="4" customFormat="1" ht="15">
      <c r="A946" s="1"/>
      <c r="C946" s="3"/>
      <c r="D946" s="9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</row>
    <row r="947" spans="1:48" s="4" customFormat="1" ht="15">
      <c r="A947" s="1"/>
      <c r="C947" s="3"/>
      <c r="D947" s="9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</row>
    <row r="948" spans="1:48" s="4" customFormat="1" ht="15">
      <c r="A948" s="1"/>
      <c r="C948" s="3"/>
      <c r="D948" s="9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</row>
    <row r="949" spans="1:48" s="4" customFormat="1" ht="15">
      <c r="A949" s="1"/>
      <c r="C949" s="3"/>
      <c r="D949" s="9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</row>
    <row r="950" spans="1:48" s="4" customFormat="1" ht="15">
      <c r="A950" s="1"/>
      <c r="C950" s="3"/>
      <c r="D950" s="9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</row>
    <row r="951" spans="1:48" s="4" customFormat="1" ht="15">
      <c r="A951" s="1"/>
      <c r="C951" s="3"/>
      <c r="D951" s="9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</row>
    <row r="952" spans="1:48" s="4" customFormat="1" ht="15">
      <c r="A952" s="1"/>
      <c r="C952" s="3"/>
      <c r="D952" s="9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</row>
    <row r="953" spans="1:48" s="4" customFormat="1" ht="15">
      <c r="A953" s="1"/>
      <c r="C953" s="3"/>
      <c r="D953" s="9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</row>
    <row r="954" spans="1:48" s="4" customFormat="1" ht="15">
      <c r="A954" s="1"/>
      <c r="C954" s="3"/>
      <c r="D954" s="9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</row>
    <row r="955" spans="1:48" s="4" customFormat="1" ht="15">
      <c r="A955" s="1"/>
      <c r="C955" s="3"/>
      <c r="D955" s="9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</row>
    <row r="956" spans="1:48" s="4" customFormat="1" ht="15">
      <c r="A956" s="1"/>
      <c r="C956" s="3"/>
      <c r="D956" s="9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</row>
    <row r="957" spans="1:48" s="4" customFormat="1" ht="15">
      <c r="A957" s="1"/>
      <c r="C957" s="3"/>
      <c r="D957" s="9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</row>
    <row r="958" spans="1:48" s="4" customFormat="1" ht="15">
      <c r="A958" s="1"/>
      <c r="C958" s="3"/>
      <c r="D958" s="9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</row>
    <row r="959" spans="1:48" s="4" customFormat="1" ht="15">
      <c r="A959" s="1"/>
      <c r="C959" s="3"/>
      <c r="D959" s="9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</row>
    <row r="960" spans="1:48" s="4" customFormat="1" ht="15">
      <c r="A960" s="1"/>
      <c r="C960" s="3"/>
      <c r="D960" s="9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</row>
    <row r="961" spans="1:48" s="4" customFormat="1" ht="15">
      <c r="A961" s="1"/>
      <c r="C961" s="3"/>
      <c r="D961" s="9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</row>
    <row r="962" spans="1:48" s="4" customFormat="1" ht="15">
      <c r="A962" s="1"/>
      <c r="C962" s="3"/>
      <c r="D962" s="9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</row>
    <row r="963" spans="1:48" s="4" customFormat="1" ht="15">
      <c r="A963" s="1"/>
      <c r="C963" s="3"/>
      <c r="D963" s="9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</row>
    <row r="964" spans="1:48" s="4" customFormat="1" ht="15">
      <c r="A964" s="1"/>
      <c r="C964" s="3"/>
      <c r="D964" s="9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</row>
    <row r="965" spans="1:48" s="4" customFormat="1" ht="15">
      <c r="A965" s="1"/>
      <c r="C965" s="3"/>
      <c r="D965" s="9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</row>
    <row r="966" spans="1:48" s="4" customFormat="1" ht="15">
      <c r="A966" s="1"/>
      <c r="C966" s="3"/>
      <c r="D966" s="9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</row>
    <row r="967" spans="1:48" s="4" customFormat="1" ht="15">
      <c r="A967" s="1"/>
      <c r="C967" s="3"/>
      <c r="D967" s="9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</row>
    <row r="968" spans="1:48" s="4" customFormat="1" ht="15">
      <c r="A968" s="1"/>
      <c r="C968" s="3"/>
      <c r="D968" s="9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</row>
    <row r="969" spans="1:48" s="4" customFormat="1" ht="15">
      <c r="A969" s="1"/>
      <c r="C969" s="3"/>
      <c r="D969" s="9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</row>
    <row r="970" spans="1:48" s="4" customFormat="1" ht="15">
      <c r="A970" s="1"/>
      <c r="C970" s="3"/>
      <c r="D970" s="9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</row>
    <row r="971" spans="1:48" s="4" customFormat="1" ht="15">
      <c r="A971" s="1"/>
      <c r="C971" s="3"/>
      <c r="D971" s="9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</row>
    <row r="972" spans="1:48" s="4" customFormat="1" ht="15">
      <c r="A972" s="1"/>
      <c r="C972" s="3"/>
      <c r="D972" s="9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</row>
    <row r="973" spans="1:48" s="4" customFormat="1" ht="15">
      <c r="A973" s="1"/>
      <c r="C973" s="3"/>
      <c r="D973" s="9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</row>
    <row r="974" spans="1:48" s="4" customFormat="1" ht="15">
      <c r="A974" s="1"/>
      <c r="C974" s="3"/>
      <c r="D974" s="9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</row>
    <row r="975" spans="1:48" s="4" customFormat="1" ht="15">
      <c r="A975" s="1"/>
      <c r="C975" s="3"/>
      <c r="D975" s="9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</row>
    <row r="976" spans="1:48" s="4" customFormat="1" ht="15">
      <c r="A976" s="1"/>
      <c r="C976" s="3"/>
      <c r="D976" s="9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</row>
    <row r="977" spans="1:48" s="4" customFormat="1" ht="15">
      <c r="A977" s="1"/>
      <c r="C977" s="3"/>
      <c r="D977" s="9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</row>
    <row r="978" spans="1:48" s="4" customFormat="1" ht="15">
      <c r="A978" s="1"/>
      <c r="C978" s="3"/>
      <c r="D978" s="9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</row>
    <row r="979" spans="1:48" s="4" customFormat="1" ht="15">
      <c r="A979" s="1"/>
      <c r="C979" s="3"/>
      <c r="D979" s="9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</row>
    <row r="980" spans="1:48" s="4" customFormat="1" ht="15">
      <c r="A980" s="1"/>
      <c r="C980" s="3"/>
      <c r="D980" s="9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</row>
    <row r="981" spans="1:48" s="4" customFormat="1" ht="15">
      <c r="A981" s="1"/>
      <c r="C981" s="3"/>
      <c r="D981" s="9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</row>
    <row r="982" spans="1:48" s="4" customFormat="1" ht="15">
      <c r="A982" s="1"/>
      <c r="C982" s="3"/>
      <c r="D982" s="9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</row>
    <row r="983" spans="1:48" s="4" customFormat="1" ht="15">
      <c r="A983" s="1"/>
      <c r="C983" s="3"/>
      <c r="D983" s="9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</row>
    <row r="984" spans="1:48" s="4" customFormat="1" ht="15">
      <c r="A984" s="1"/>
      <c r="C984" s="3"/>
      <c r="D984" s="9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</row>
    <row r="985" spans="1:48" s="4" customFormat="1" ht="15">
      <c r="A985" s="1"/>
      <c r="C985" s="3"/>
      <c r="D985" s="9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</row>
    <row r="986" spans="1:48" s="4" customFormat="1" ht="15">
      <c r="A986" s="1"/>
      <c r="C986" s="3"/>
      <c r="D986" s="9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</row>
    <row r="987" spans="1:48" s="4" customFormat="1" ht="15">
      <c r="A987" s="1"/>
      <c r="C987" s="3"/>
      <c r="D987" s="9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</row>
    <row r="988" spans="1:48" s="4" customFormat="1" ht="15">
      <c r="A988" s="1"/>
      <c r="C988" s="3"/>
      <c r="D988" s="9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</row>
    <row r="989" spans="1:48" s="4" customFormat="1" ht="15">
      <c r="A989" s="1"/>
      <c r="C989" s="3"/>
      <c r="D989" s="9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</row>
    <row r="990" spans="1:48" s="4" customFormat="1" ht="15">
      <c r="A990" s="1"/>
      <c r="C990" s="3"/>
      <c r="D990" s="9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</row>
    <row r="991" spans="1:48" s="4" customFormat="1" ht="15">
      <c r="A991" s="1"/>
      <c r="C991" s="3"/>
      <c r="D991" s="9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</row>
    <row r="992" spans="1:48" s="4" customFormat="1" ht="15">
      <c r="A992" s="1"/>
      <c r="C992" s="3"/>
      <c r="D992" s="9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</row>
    <row r="993" spans="1:48" s="4" customFormat="1" ht="15">
      <c r="A993" s="1"/>
      <c r="C993" s="3"/>
      <c r="D993" s="9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</row>
    <row r="994" spans="1:48" s="4" customFormat="1" ht="15">
      <c r="A994" s="1"/>
      <c r="C994" s="3"/>
      <c r="D994" s="9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</row>
    <row r="995" spans="1:48" s="4" customFormat="1" ht="15">
      <c r="A995" s="1"/>
      <c r="C995" s="3"/>
      <c r="D995" s="9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</row>
    <row r="996" spans="1:48" s="4" customFormat="1" ht="15">
      <c r="A996" s="1"/>
      <c r="C996" s="3"/>
      <c r="D996" s="9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</row>
    <row r="997" spans="1:48" s="4" customFormat="1" ht="15">
      <c r="A997" s="1"/>
      <c r="C997" s="3"/>
      <c r="D997" s="9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</row>
    <row r="998" spans="1:48" s="4" customFormat="1" ht="15">
      <c r="A998" s="1"/>
      <c r="C998" s="3"/>
      <c r="D998" s="9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</row>
    <row r="999" spans="1:48" s="4" customFormat="1" ht="15">
      <c r="A999" s="1"/>
      <c r="C999" s="3"/>
      <c r="D999" s="9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</row>
    <row r="1000" spans="1:48" s="4" customFormat="1" ht="15">
      <c r="A1000" s="1"/>
      <c r="C1000" s="3"/>
      <c r="D1000" s="9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</row>
    <row r="1001" spans="1:48" s="4" customFormat="1" ht="15">
      <c r="A1001" s="1"/>
      <c r="C1001" s="3"/>
      <c r="D1001" s="9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</row>
    <row r="1002" spans="1:48" s="4" customFormat="1" ht="15">
      <c r="A1002" s="1"/>
      <c r="C1002" s="3"/>
      <c r="D1002" s="9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</row>
    <row r="1003" spans="1:48" s="4" customFormat="1" ht="15">
      <c r="A1003" s="1"/>
      <c r="C1003" s="3"/>
      <c r="D1003" s="9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</row>
    <row r="1004" spans="1:48" s="4" customFormat="1" ht="15">
      <c r="A1004" s="1"/>
      <c r="C1004" s="3"/>
      <c r="D1004" s="9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</row>
    <row r="1005" spans="1:48" s="4" customFormat="1" ht="15">
      <c r="A1005" s="1"/>
      <c r="C1005" s="3"/>
      <c r="D1005" s="9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</row>
    <row r="1006" spans="1:48" s="4" customFormat="1" ht="15">
      <c r="A1006" s="1"/>
      <c r="C1006" s="3"/>
      <c r="D1006" s="9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</row>
    <row r="1007" spans="1:48" s="4" customFormat="1" ht="15">
      <c r="A1007" s="1"/>
      <c r="C1007" s="3"/>
      <c r="D1007" s="9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</row>
    <row r="1008" spans="1:48" s="4" customFormat="1" ht="15">
      <c r="A1008" s="1"/>
      <c r="C1008" s="3"/>
      <c r="D1008" s="9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</row>
    <row r="1009" spans="1:48" s="4" customFormat="1" ht="15">
      <c r="A1009" s="1"/>
      <c r="C1009" s="3"/>
      <c r="D1009" s="9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</row>
    <row r="1010" spans="1:48" s="4" customFormat="1" ht="15">
      <c r="A1010" s="1"/>
      <c r="C1010" s="3"/>
      <c r="D1010" s="9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</row>
    <row r="1011" spans="1:48" s="4" customFormat="1" ht="15">
      <c r="A1011" s="1"/>
      <c r="C1011" s="3"/>
      <c r="D1011" s="9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</row>
    <row r="1012" spans="1:48" s="4" customFormat="1" ht="15">
      <c r="A1012" s="1"/>
      <c r="C1012" s="3"/>
      <c r="D1012" s="9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</row>
    <row r="1013" spans="1:48" s="4" customFormat="1" ht="15">
      <c r="A1013" s="1"/>
      <c r="C1013" s="3"/>
      <c r="D1013" s="9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</row>
    <row r="1014" spans="1:48" s="4" customFormat="1" ht="15">
      <c r="A1014" s="1"/>
      <c r="C1014" s="3"/>
      <c r="D1014" s="9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</row>
    <row r="1015" spans="1:48" s="4" customFormat="1" ht="15">
      <c r="A1015" s="1"/>
      <c r="C1015" s="3"/>
      <c r="D1015" s="9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</row>
    <row r="1016" spans="1:48" s="4" customFormat="1" ht="15">
      <c r="A1016" s="1"/>
      <c r="C1016" s="3"/>
      <c r="D1016" s="9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</row>
    <row r="1017" spans="1:48" s="4" customFormat="1" ht="15">
      <c r="A1017" s="1"/>
      <c r="C1017" s="3"/>
      <c r="D1017" s="9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</row>
    <row r="1018" spans="1:48" s="4" customFormat="1" ht="15">
      <c r="A1018" s="1"/>
      <c r="C1018" s="3"/>
      <c r="D1018" s="9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</row>
    <row r="1019" spans="1:48" s="4" customFormat="1" ht="15">
      <c r="A1019" s="1"/>
      <c r="C1019" s="3"/>
      <c r="D1019" s="9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</row>
    <row r="1020" spans="1:48" s="4" customFormat="1" ht="15">
      <c r="A1020" s="1"/>
      <c r="C1020" s="3"/>
      <c r="D1020" s="9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</row>
    <row r="1021" spans="1:48" s="4" customFormat="1" ht="15">
      <c r="A1021" s="1"/>
      <c r="C1021" s="3"/>
      <c r="D1021" s="9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</row>
    <row r="1022" spans="1:48" s="4" customFormat="1" ht="15">
      <c r="A1022" s="1"/>
      <c r="C1022" s="3"/>
      <c r="D1022" s="9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</row>
    <row r="1023" spans="1:48" s="4" customFormat="1" ht="15">
      <c r="A1023" s="1"/>
      <c r="C1023" s="3"/>
      <c r="D1023" s="9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</row>
    <row r="1024" spans="1:48" s="4" customFormat="1" ht="15">
      <c r="A1024" s="1"/>
      <c r="C1024" s="3"/>
      <c r="D1024" s="9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</row>
    <row r="1025" spans="1:48" s="4" customFormat="1" ht="15">
      <c r="A1025" s="1"/>
      <c r="C1025" s="3"/>
      <c r="D1025" s="9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</row>
    <row r="1026" spans="1:48" s="4" customFormat="1" ht="15">
      <c r="A1026" s="1"/>
      <c r="C1026" s="3"/>
      <c r="D1026" s="9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</row>
    <row r="1027" spans="1:48" s="4" customFormat="1" ht="15">
      <c r="A1027" s="1"/>
      <c r="C1027" s="3"/>
      <c r="D1027" s="9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</row>
    <row r="1028" spans="1:48" s="4" customFormat="1" ht="15">
      <c r="A1028" s="1"/>
      <c r="C1028" s="3"/>
      <c r="D1028" s="9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</row>
    <row r="1029" spans="1:48" s="4" customFormat="1" ht="15">
      <c r="A1029" s="1"/>
      <c r="C1029" s="3"/>
      <c r="D1029" s="9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</row>
    <row r="1030" spans="1:48" s="4" customFormat="1" ht="15">
      <c r="A1030" s="1"/>
      <c r="C1030" s="3"/>
      <c r="D1030" s="9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</row>
    <row r="1031" spans="1:48" s="4" customFormat="1" ht="15">
      <c r="A1031" s="1"/>
      <c r="C1031" s="3"/>
      <c r="D1031" s="9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</row>
    <row r="1032" spans="1:48" s="4" customFormat="1" ht="15">
      <c r="A1032" s="1"/>
      <c r="C1032" s="3"/>
      <c r="D1032" s="9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</row>
    <row r="1033" spans="1:48" s="4" customFormat="1" ht="15">
      <c r="A1033" s="1"/>
      <c r="C1033" s="3"/>
      <c r="D1033" s="9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</row>
    <row r="1034" spans="1:48" s="4" customFormat="1" ht="15">
      <c r="A1034" s="1"/>
      <c r="C1034" s="3"/>
      <c r="D1034" s="9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</row>
    <row r="1035" spans="1:48" s="4" customFormat="1" ht="15">
      <c r="A1035" s="1"/>
      <c r="C1035" s="3"/>
      <c r="D1035" s="9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</row>
    <row r="1036" spans="1:48" s="4" customFormat="1" ht="15">
      <c r="A1036" s="1"/>
      <c r="C1036" s="3"/>
      <c r="D1036" s="9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</row>
    <row r="1037" spans="1:48" s="4" customFormat="1" ht="15">
      <c r="A1037" s="1"/>
      <c r="C1037" s="3"/>
      <c r="D1037" s="9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</row>
  </sheetData>
  <sheetProtection/>
  <mergeCells count="8">
    <mergeCell ref="U3:Y3"/>
    <mergeCell ref="U8:Y8"/>
    <mergeCell ref="A8:E8"/>
    <mergeCell ref="E3:H3"/>
    <mergeCell ref="E5:H5"/>
    <mergeCell ref="A3:D3"/>
    <mergeCell ref="A6:E6"/>
    <mergeCell ref="E4: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IT</cp:lastModifiedBy>
  <cp:lastPrinted>2017-10-13T17:55:55Z</cp:lastPrinted>
  <dcterms:created xsi:type="dcterms:W3CDTF">2005-12-29T19:26:28Z</dcterms:created>
  <dcterms:modified xsi:type="dcterms:W3CDTF">2019-08-09T01:20:01Z</dcterms:modified>
  <cp:category/>
  <cp:version/>
  <cp:contentType/>
  <cp:contentStatus/>
</cp:coreProperties>
</file>