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6" yWindow="216" windowWidth="8616" windowHeight="769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<sst xmlns="http://schemas.openxmlformats.org/spreadsheetml/2006/main" count="325" uniqueCount="265">
  <si>
    <t>Plasticity</t>
  </si>
  <si>
    <t>Social Endurance</t>
  </si>
  <si>
    <t>Impulsivity</t>
  </si>
  <si>
    <t>Intellectual Endurance</t>
  </si>
  <si>
    <t>Empathy</t>
  </si>
  <si>
    <t>Neuroticism</t>
  </si>
  <si>
    <t>EMP</t>
  </si>
  <si>
    <t>IMP</t>
  </si>
  <si>
    <t>ERI</t>
  </si>
  <si>
    <t>ERM</t>
  </si>
  <si>
    <t>TMM</t>
  </si>
  <si>
    <t>NEU</t>
  </si>
  <si>
    <t>PL</t>
  </si>
  <si>
    <t>SLF</t>
  </si>
  <si>
    <t>SS</t>
  </si>
  <si>
    <t>PRO</t>
  </si>
  <si>
    <t>ERS</t>
  </si>
  <si>
    <t>TMS</t>
  </si>
  <si>
    <t>dd</t>
  </si>
  <si>
    <t>mm</t>
  </si>
  <si>
    <t>yyyy</t>
  </si>
  <si>
    <t>Date of birth</t>
  </si>
  <si>
    <t>Profession</t>
  </si>
  <si>
    <t>M</t>
  </si>
  <si>
    <t>(dd/mm/yyyy)</t>
  </si>
  <si>
    <t>CNTL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</si>
  <si>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</si>
  <si>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</si>
  <si>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</si>
  <si>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</si>
  <si>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</si>
  <si>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</si>
  <si>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</si>
  <si>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</si>
  <si>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</si>
  <si>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Items</t>
  </si>
  <si>
    <t>Responses</t>
  </si>
  <si>
    <t>Physical Endurance</t>
  </si>
  <si>
    <t>Physical Tempo</t>
  </si>
  <si>
    <t>Risk Seeking</t>
  </si>
  <si>
    <t>Social Tempo</t>
  </si>
  <si>
    <t>Probab.thinking</t>
  </si>
  <si>
    <t>Self-confidence</t>
  </si>
  <si>
    <t>Validity Index</t>
  </si>
  <si>
    <t>&gt;14 invalid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</si>
  <si>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</si>
  <si>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</si>
  <si>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</si>
  <si>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</si>
  <si>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</si>
  <si>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</si>
  <si>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</si>
  <si>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</si>
  <si>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</si>
  <si>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</si>
  <si>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</si>
  <si>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</si>
  <si>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</si>
  <si>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</si>
  <si>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</si>
  <si>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</si>
  <si>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</si>
  <si>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</si>
  <si>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</si>
  <si>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</si>
  <si>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</si>
  <si>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</si>
  <si>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</si>
  <si>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</si>
  <si>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</si>
  <si>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</si>
  <si>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</si>
  <si>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</si>
  <si>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</si>
  <si>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</si>
  <si>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</si>
  <si>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</si>
  <si>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</si>
  <si>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</si>
  <si>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</si>
  <si>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</si>
  <si>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</si>
  <si>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</si>
  <si>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</si>
  <si>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</si>
  <si>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</si>
  <si>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</si>
  <si>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</si>
  <si>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Age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</si>
  <si>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</si>
  <si>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</si>
  <si>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</si>
  <si>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</si>
  <si>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</si>
  <si>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</si>
  <si>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</si>
  <si>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</si>
  <si>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</si>
  <si>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</si>
  <si>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</si>
  <si>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</si>
  <si>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</si>
  <si>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</si>
  <si>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V</t>
  </si>
  <si>
    <t>SmokePrDay</t>
  </si>
  <si>
    <t>AlcohPrWeek</t>
  </si>
  <si>
    <t>Drugs</t>
  </si>
  <si>
    <t>Weight</t>
  </si>
  <si>
    <t>Height</t>
  </si>
  <si>
    <t>school scores</t>
  </si>
  <si>
    <t>Employment status</t>
  </si>
  <si>
    <t>Health history: surgeries, traumas, other accidents</t>
  </si>
  <si>
    <t>Diagnosis</t>
  </si>
  <si>
    <t>SES</t>
  </si>
  <si>
    <t>Blood type</t>
  </si>
  <si>
    <t>athletic</t>
  </si>
  <si>
    <t>Math-science</t>
  </si>
  <si>
    <t>Social</t>
  </si>
  <si>
    <t>Физическият труд в свободното време, ми носи удоволствие</t>
  </si>
  <si>
    <t>Обичам да участвам в спортни игри, изискващи бързи физически движения</t>
  </si>
  <si>
    <t>Когато съм сред хора, не се изморявам да говоря с много събеседници</t>
  </si>
  <si>
    <t>Отегчавам се когато хората наоколо говорят за политика или наука</t>
  </si>
  <si>
    <t>Лесно ми е да се справям със забързани разговори</t>
  </si>
  <si>
    <t>Оставам спокоен, уверен и оптимистичен дори в предизвикателни ситуации</t>
  </si>
  <si>
    <t>Не обичам рискови занимания</t>
  </si>
  <si>
    <t>Задълбочeното учене отнема време, но ми носи удоволствие</t>
  </si>
  <si>
    <t>Никога не съм закъснявал за среща или работен ангажимент</t>
  </si>
  <si>
    <t>Физическият труд ми носи удоволствие</t>
  </si>
  <si>
    <t>Няма смисъл да се замисляш прекалено как  работят нещата и защо се случват</t>
  </si>
  <si>
    <t>Извършвам физическата си дейност доста бързо</t>
  </si>
  <si>
    <t>Дългите разговори с приятели отнемат време, но не ме уморяват</t>
  </si>
  <si>
    <t>Дори като възрастен съм правил не-малко,  доста рисковани неща само заради тръпката</t>
  </si>
  <si>
    <t>Лесно ми е да говоря за себе си с непознати.</t>
  </si>
  <si>
    <t>При умствена работа (четене, планиране, изчисления), се уморявам доста бързо</t>
  </si>
  <si>
    <t>Понякога говоря за неща, които не разбирам.</t>
  </si>
  <si>
    <t>При физическа работа бързо увеличавам темп-а</t>
  </si>
  <si>
    <t>Говоря гладко, без колебания</t>
  </si>
  <si>
    <t>Винаги е разумно просто да очакваш най-лошото, вместо да бъдеш неподготвен, когато то дойде</t>
  </si>
  <si>
    <t>При продължителна работа предпочитам по-скоро интелектуални, отколкото физически дейности.</t>
  </si>
  <si>
    <t>Понякога клюкарствам.</t>
  </si>
  <si>
    <t>Дългата подготовка или планиране за важни събития и изпити ме уморяват.</t>
  </si>
  <si>
    <t>Предпочитам да върша физическата си работа с бързи темпове.</t>
  </si>
  <si>
    <t>Поемането на рискове е основния ми начин да се справям със скуката.</t>
  </si>
  <si>
    <t>За мен е лесно да върша работа, изискваща продължително мислене и внимание.</t>
  </si>
  <si>
    <t>Ръчният труд ме изморява много бързо.</t>
  </si>
  <si>
    <t>Мога да върша домакинска работа бързо, без качеството да страда от това.</t>
  </si>
  <si>
    <t>Приемам своите грешки много по-лесно от хората около мен.</t>
  </si>
  <si>
    <t>Мога да върша физическа работа дълго време, без да се изморявам.</t>
  </si>
  <si>
    <t>Когато започна да решавам дори прост проблем, се чувствам несигурен.</t>
  </si>
  <si>
    <t>Нетърпелив съм при дейности, които включват много чакане.</t>
  </si>
  <si>
    <t>Ако пътувам, искам да знам предварително къде ще отседна и че това място е безопасно.</t>
  </si>
  <si>
    <t>Когато нещо ми доставя удоволствие, ми е трудно да спра, дори и да стане рисковано.</t>
  </si>
  <si>
    <t>Моля, посочете оценките си в гимназията, използвайки скалата от 1 (ниска) до 4 (висока) и възможностите между тях в следните области:</t>
  </si>
  <si>
    <t>Физическо възпитание и Ръчен труд</t>
  </si>
  <si>
    <t>За следните твърдения се опитайте да си представите</t>
  </si>
  <si>
    <t>най-типичните подобни ситуации и оценете всяка по следните скали:</t>
  </si>
  <si>
    <t>Не забравяйте, че няма „правилни“ или „грешни“ отговори.</t>
  </si>
  <si>
    <t>Благодарим Ви!</t>
  </si>
  <si>
    <t>Професия:</t>
  </si>
  <si>
    <t>Име, Прякор или Номер</t>
  </si>
  <si>
    <t>Възрастта на вашите родители при раждането Ви:</t>
  </si>
  <si>
    <t>Баща:</t>
  </si>
  <si>
    <t>Майка:</t>
  </si>
  <si>
    <t>Основната професия на вашите:</t>
  </si>
  <si>
    <t>Гражданство на вашите родители (държава):</t>
  </si>
  <si>
    <t>Образование (бр. години):</t>
  </si>
  <si>
    <t>Водеща ръка (Л/Д)</t>
  </si>
  <si>
    <t>Кръвна Група</t>
  </si>
  <si>
    <t>Възраст</t>
  </si>
  <si>
    <t>Тегло</t>
  </si>
  <si>
    <t>Височина</t>
  </si>
  <si>
    <t>Сестри</t>
  </si>
  <si>
    <t>Братя</t>
  </si>
  <si>
    <t>Разлика в годините със:</t>
  </si>
  <si>
    <t>Техните професии:</t>
  </si>
  <si>
    <t>"+" ако са по-възрастни, 
"-" ако са по-млади</t>
  </si>
  <si>
    <t>деца в семейството?</t>
  </si>
  <si>
    <t>от колко общо</t>
  </si>
  <si>
    <t>Дата на раждане</t>
  </si>
  <si>
    <t>Днешна дата</t>
  </si>
  <si>
    <t>Социален статус</t>
  </si>
  <si>
    <t>Бр. цигари на ден</t>
  </si>
  <si>
    <t>Наркотици</t>
  </si>
  <si>
    <t>Медицинска история</t>
  </si>
  <si>
    <t>Вашето семейно положение: S (неженен), M (общ закон или женен), D (разведен), W (овдовел)</t>
  </si>
  <si>
    <t>Пол (M/F)</t>
  </si>
  <si>
    <t>Забележка: За обработката на теста е необходима биографична информация</t>
  </si>
  <si>
    <t>(E)Работещ, (U)Безработен, (R)Пенсионер, on (D)Инвалидност, (St)Студент</t>
  </si>
  <si>
    <t>Преследване на Риска</t>
  </si>
  <si>
    <t>Емпатия</t>
  </si>
  <si>
    <t>Гъвкавост</t>
  </si>
  <si>
    <t>Самоувереност</t>
  </si>
  <si>
    <t>Импулсивност</t>
  </si>
  <si>
    <t>Невротизъм</t>
  </si>
  <si>
    <t>Валидност</t>
  </si>
  <si>
    <t>Физическа издържливост</t>
  </si>
  <si>
    <t>Физическо темпо</t>
  </si>
  <si>
    <t>Социална издържливост</t>
  </si>
  <si>
    <t>Социално темпо</t>
  </si>
  <si>
    <t>Интелектуална издържливост</t>
  </si>
  <si>
    <t>За да отпечатате резюмето, изберете само страница 1 и страница 4</t>
  </si>
  <si>
    <t>STQ-77 Резюме</t>
  </si>
  <si>
    <t>Пол</t>
  </si>
  <si>
    <t>Име</t>
  </si>
  <si>
    <t>Дата на тестиране</t>
  </si>
  <si>
    <t>Дата на Раждане</t>
  </si>
  <si>
    <t>Резултатът на клиента показва следната консистентност на поведението:</t>
  </si>
  <si>
    <t>Водещата черта (поведенчески стил) е:</t>
  </si>
  <si>
    <t>Oбработка на вероятностите</t>
  </si>
  <si>
    <t>Отнема ми само няколко минути, да се отърся от плановете си, без да съжалявам, ако не са се получили, дори и да съм съм инвестирал много време и енергия в тях.</t>
  </si>
  <si>
    <t>Бр. чаши алкохол на седмица</t>
  </si>
  <si>
    <t>Вие сте/кое под ред/дете</t>
  </si>
  <si>
    <t>1 -</t>
  </si>
  <si>
    <t>2 -</t>
  </si>
  <si>
    <t>Въобще не съм съгласен/а</t>
  </si>
  <si>
    <t>Не съм съгласен/а</t>
  </si>
  <si>
    <t>Съгласен/а съм</t>
  </si>
  <si>
    <t>Напълно съм съгласен/а</t>
  </si>
  <si>
    <t>3 -</t>
  </si>
  <si>
    <t>4 -</t>
  </si>
  <si>
    <t>Математика/физика</t>
  </si>
  <si>
    <t>Социални дейности и презентации:</t>
  </si>
  <si>
    <t>Когато моите ръководители / учители внезапно променят своите планове или задачи, аз никога не споря с тях</t>
  </si>
  <si>
    <t>Често  изпитвам съжаление и недоволство от резултата от действията ми</t>
  </si>
  <si>
    <t>Още от дете се включвам в много проекти едновременно, независимо, че после страдам от недостиг на време.</t>
  </si>
  <si>
    <t>Често съм колеблив в действията си, или поне така са ми казвали, , когато се налага внезапна промяна.</t>
  </si>
  <si>
    <t>Харесвам интелектуални игри, изискващи концентрация и продължителни размишления.</t>
  </si>
  <si>
    <t>При физически труд, мога да поработя доста, преди да се изморя.</t>
  </si>
  <si>
    <t>Разговорите ми със съседи и/или колеги са кратки, така че хората не ме възприемат за много социален.</t>
  </si>
  <si>
    <t>Обикновено търся научни, а не мистични обяснения за необичайните неща.</t>
  </si>
  <si>
    <t>Трудно ми е да говоря бързо.</t>
  </si>
  <si>
    <t>Места, на които не съм планирал да бъда или неочаквани обрати на събития, ме правят по-скоро напрегнат, отколкото любопитен.</t>
  </si>
  <si>
    <t>Нямам време за проблемите на другите хора.</t>
  </si>
  <si>
    <t>Мълчалив съм дори сред приятелите си.</t>
  </si>
  <si>
    <t>Не обичам други хора да вземат моите неща назаем.</t>
  </si>
  <si>
    <t>В ситуации на несигурност, често имам нужда от хора, които ме насърчават и окуражават.</t>
  </si>
  <si>
    <t>Наслаждавам се на бързи коли и екстремни увеселителни атракциони.</t>
  </si>
  <si>
    <t>Харесвам философията и науката.</t>
  </si>
  <si>
    <t>Когато работата изисква чести промени и трябва да се коригира „в крачка“, не се стресирам толкова, колкото другите хора.</t>
  </si>
  <si>
    <t>Не е "голяма работа", ако хората поискат от мен да преработя нещо по различен начин и още повече от веднъж.</t>
  </si>
  <si>
    <t>Structure of Temperament Questionnaire STQ-77Bg  (Български)</t>
  </si>
  <si>
    <t xml:space="preserve"> Когато чакам някой, който действа бавно, изпитвам желание да подтикна този човек, поне устно</t>
  </si>
  <si>
    <t>Почти никога не съм ядосан, дори когато нещата не се случват така, както аз искам.</t>
  </si>
  <si>
    <t>Харесва ми да говоря бързо.</t>
  </si>
  <si>
    <t>Интересите, проблемите и желанията на другите хора са изключително важни за мен.</t>
  </si>
  <si>
    <t>Предпочитам да ползвам услуги от места, които познавам, отколкото от такива, които не, независимо, че може да са по-добри.</t>
  </si>
  <si>
    <t>Мога да завърша продължителна физическа работа, без да си почивам.</t>
  </si>
  <si>
    <t>Често ми казват, че приемам стресовите ситуации по-лесно от другите.</t>
  </si>
  <si>
    <t>Движенията на ръцете ми са бързи и ловки.</t>
  </si>
  <si>
    <t>В свободното си време обичам да съм сред хора.</t>
  </si>
  <si>
    <t>Често реагирам прибързано, правейки или казвайки неща, за които може и да съжалявам след това.</t>
  </si>
  <si>
    <t>Често ми е досадно, когато хората ми губят времето с разкази за техните неуспехи.</t>
  </si>
  <si>
    <t>Когато нещата продължават твърде дълго, винаги се опитвам да ги ускоря или се отказвам.</t>
  </si>
  <si>
    <t>Винаги съм любопитен за мислите и мотивацията дори на най-лошите хора</t>
  </si>
  <si>
    <t>Обичам да експериментирам с неща и дори вещества, които ме карат да чувствам по нови и необичайни начини.</t>
  </si>
  <si>
    <t>Импулсите и емоционалните ми реакции често ми създават проблеми.</t>
  </si>
  <si>
    <t>Много от моите дейности са свързани по-скоро с това да помагам на други хора, отколкото със собствените ми интереси.</t>
  </si>
  <si>
    <t>Ако трябва да избирам между романтично шоу, спорт или разследващо предаване по телевизията, бих предпочел разследването.</t>
  </si>
  <si>
    <t>Може и да не говоря бързо, но със сигурност имам какво да кажа, като всички останали.</t>
  </si>
  <si>
    <t>На приеми и партита не си бъбря много с хората.</t>
  </si>
  <si>
    <t>Трудно ми е да чета бързо - на глас.</t>
  </si>
  <si>
    <t>Когато ми идва да кажа нещо, често го правя веднага, дори и да не е подходящо.</t>
  </si>
  <si>
    <t>В свободното си време обичам да се занимавам с наука, икономика или политика, тъй като намирам, че това ми помага в ежедневието.</t>
  </si>
  <si>
    <t>Толкова лесно се отплесвам по чуждите проблеми, че често забравям своите.</t>
  </si>
  <si>
    <t>Сред моите познати има хора, които определено не харесвам.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</si>
</sst>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66">
    <font>
      <sz val="10"/>
      <name val="Times New Roman"/>
      <family val="0"/>
    </font>
    <font>
      <sz val="10"/>
      <color indexed="1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sz val="11"/>
      <color indexed="61"/>
      <name val="Times New Roman"/>
      <family val="1"/>
    </font>
    <font>
      <sz val="11"/>
      <color indexed="42"/>
      <name val="Times New Roman"/>
      <family val="1"/>
    </font>
    <font>
      <sz val="10"/>
      <color indexed="21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16"/>
      <name val="Times New Roman"/>
      <family val="1"/>
    </font>
    <font>
      <sz val="11"/>
      <color indexed="16"/>
      <name val="Times New Roman"/>
      <family val="1"/>
    </font>
    <font>
      <b/>
      <u val="single"/>
      <sz val="12"/>
      <color indexed="18"/>
      <name val="Times New Roman"/>
      <family val="1"/>
    </font>
    <font>
      <b/>
      <sz val="10"/>
      <color indexed="61"/>
      <name val="Times New Roman"/>
      <family val="1"/>
    </font>
    <font>
      <sz val="9"/>
      <color indexed="18"/>
      <name val="Times New Roman"/>
      <family val="1"/>
    </font>
    <font>
      <sz val="11.25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8" fillId="4" borderId="0" xfId="0" applyFont="1" applyFill="1" applyAlignment="1">
      <alignment/>
    </xf>
    <xf numFmtId="0" fontId="0" fillId="4" borderId="12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3" fillId="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2" fillId="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4" borderId="0" xfId="0" applyFont="1" applyFill="1" applyBorder="1" applyAlignment="1">
      <alignment/>
    </xf>
    <xf numFmtId="0" fontId="33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4" fillId="4" borderId="0" xfId="0" applyFont="1" applyFill="1" applyBorder="1" applyAlignment="1">
      <alignment horizontal="left"/>
    </xf>
    <xf numFmtId="0" fontId="35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1" fillId="4" borderId="0" xfId="0" applyFont="1" applyFill="1" applyAlignment="1">
      <alignment/>
    </xf>
    <xf numFmtId="0" fontId="36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4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0" fillId="4" borderId="13" xfId="0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4" xfId="0" applyFill="1" applyBorder="1" applyAlignment="1">
      <alignment/>
    </xf>
    <xf numFmtId="0" fontId="7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37" fillId="4" borderId="12" xfId="0" applyFont="1" applyFill="1" applyBorder="1" applyAlignment="1">
      <alignment/>
    </xf>
    <xf numFmtId="0" fontId="38" fillId="4" borderId="12" xfId="0" applyFont="1" applyFill="1" applyBorder="1" applyAlignment="1">
      <alignment/>
    </xf>
    <xf numFmtId="0" fontId="5" fillId="4" borderId="15" xfId="0" applyFont="1" applyFill="1" applyBorder="1" applyAlignment="1">
      <alignment vertical="top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39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3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72" fontId="43" fillId="0" borderId="0" xfId="0" applyNumberFormat="1" applyFont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25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7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2" fontId="4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10" xfId="0" applyFont="1" applyFill="1" applyBorder="1" applyAlignment="1">
      <alignment/>
    </xf>
    <xf numFmtId="2" fontId="44" fillId="0" borderId="23" xfId="0" applyNumberFormat="1" applyFont="1" applyBorder="1" applyAlignment="1">
      <alignment/>
    </xf>
    <xf numFmtId="2" fontId="44" fillId="0" borderId="24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/>
    </xf>
    <xf numFmtId="2" fontId="44" fillId="21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1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2" fontId="5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49" fillId="21" borderId="0" xfId="0" applyNumberFormat="1" applyFont="1" applyFill="1" applyBorder="1" applyAlignment="1">
      <alignment/>
    </xf>
    <xf numFmtId="0" fontId="49" fillId="0" borderId="0" xfId="0" applyFont="1" applyBorder="1" applyAlignment="1">
      <alignment horizontal="left"/>
    </xf>
    <xf numFmtId="2" fontId="49" fillId="0" borderId="0" xfId="0" applyNumberFormat="1" applyFont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2" fontId="0" fillId="8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52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5" fontId="52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10" fillId="20" borderId="0" xfId="0" applyFont="1" applyFill="1" applyAlignment="1">
      <alignment horizontal="center"/>
    </xf>
    <xf numFmtId="1" fontId="43" fillId="22" borderId="0" xfId="0" applyNumberFormat="1" applyFont="1" applyFill="1" applyAlignment="1">
      <alignment horizontal="left"/>
    </xf>
    <xf numFmtId="0" fontId="45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56" fillId="0" borderId="0" xfId="0" applyFont="1" applyAlignment="1">
      <alignment/>
    </xf>
    <xf numFmtId="0" fontId="0" fillId="20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5" fontId="4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25" borderId="0" xfId="0" applyFont="1" applyFill="1" applyAlignment="1">
      <alignment/>
    </xf>
    <xf numFmtId="1" fontId="0" fillId="25" borderId="0" xfId="0" applyNumberFormat="1" applyFont="1" applyFill="1" applyAlignment="1">
      <alignment/>
    </xf>
    <xf numFmtId="1" fontId="0" fillId="25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57" fillId="4" borderId="0" xfId="0" applyFont="1" applyFill="1" applyAlignment="1">
      <alignment/>
    </xf>
    <xf numFmtId="0" fontId="58" fillId="4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0" fillId="4" borderId="0" xfId="0" applyFont="1" applyFill="1" applyAlignment="1">
      <alignment horizontal="right"/>
    </xf>
    <xf numFmtId="0" fontId="6" fillId="24" borderId="23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4" borderId="28" xfId="0" applyFill="1" applyBorder="1" applyAlignment="1">
      <alignment/>
    </xf>
    <xf numFmtId="0" fontId="46" fillId="0" borderId="0" xfId="0" applyFont="1" applyFill="1" applyBorder="1" applyAlignment="1">
      <alignment/>
    </xf>
    <xf numFmtId="173" fontId="47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9" fillId="5" borderId="0" xfId="0" applyFont="1" applyFill="1" applyAlignment="1">
      <alignment/>
    </xf>
    <xf numFmtId="0" fontId="44" fillId="5" borderId="0" xfId="0" applyFont="1" applyFill="1" applyAlignment="1">
      <alignment/>
    </xf>
    <xf numFmtId="0" fontId="56" fillId="5" borderId="0" xfId="0" applyFont="1" applyFill="1" applyAlignment="1">
      <alignment/>
    </xf>
    <xf numFmtId="0" fontId="43" fillId="0" borderId="2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26" borderId="0" xfId="0" applyFill="1" applyAlignment="1">
      <alignment/>
    </xf>
    <xf numFmtId="0" fontId="0" fillId="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0" fillId="8" borderId="0" xfId="0" applyNumberFormat="1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12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0" fillId="4" borderId="0" xfId="0" applyFont="1" applyFill="1" applyBorder="1" applyAlignment="1">
      <alignment/>
    </xf>
    <xf numFmtId="0" fontId="1" fillId="4" borderId="0" xfId="0" applyFont="1" applyFill="1" applyAlignment="1">
      <alignment horizontal="right"/>
    </xf>
    <xf numFmtId="0" fontId="2" fillId="24" borderId="23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/>
    </xf>
    <xf numFmtId="0" fontId="2" fillId="4" borderId="28" xfId="0" applyFont="1" applyFill="1" applyBorder="1" applyAlignment="1">
      <alignment/>
    </xf>
    <xf numFmtId="0" fontId="3" fillId="4" borderId="0" xfId="0" applyFont="1" applyFill="1" applyAlignment="1">
      <alignment horizontal="right" vertical="center"/>
    </xf>
    <xf numFmtId="0" fontId="64" fillId="4" borderId="13" xfId="0" applyFont="1" applyFill="1" applyBorder="1" applyAlignment="1">
      <alignment horizontal="right"/>
    </xf>
    <xf numFmtId="0" fontId="64" fillId="4" borderId="29" xfId="0" applyFont="1" applyFill="1" applyBorder="1" applyAlignment="1">
      <alignment horizontal="right"/>
    </xf>
    <xf numFmtId="0" fontId="60" fillId="4" borderId="0" xfId="0" applyFont="1" applyFill="1" applyAlignment="1">
      <alignment/>
    </xf>
    <xf numFmtId="0" fontId="60" fillId="4" borderId="0" xfId="0" applyFont="1" applyFill="1" applyAlignment="1">
      <alignment horizontal="right"/>
    </xf>
    <xf numFmtId="0" fontId="2" fillId="0" borderId="10" xfId="0" applyFont="1" applyBorder="1" applyAlignment="1">
      <alignment/>
    </xf>
    <xf numFmtId="0" fontId="65" fillId="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right" wrapText="1"/>
    </xf>
    <xf numFmtId="0" fontId="5" fillId="4" borderId="26" xfId="0" applyFont="1" applyFill="1" applyBorder="1" applyAlignment="1">
      <alignment horizontal="right" wrapText="1"/>
    </xf>
    <xf numFmtId="0" fontId="3" fillId="4" borderId="24" xfId="0" applyFont="1" applyFill="1" applyBorder="1" applyAlignment="1">
      <alignment horizontal="center" wrapText="1"/>
    </xf>
    <xf numFmtId="0" fontId="60" fillId="0" borderId="27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6" fillId="24" borderId="27" xfId="0" applyFont="1" applyFill="1" applyBorder="1" applyAlignment="1">
      <alignment horizontal="left"/>
    </xf>
    <xf numFmtId="0" fontId="6" fillId="24" borderId="28" xfId="0" applyFont="1" applyFill="1" applyBorder="1" applyAlignment="1">
      <alignment horizontal="left"/>
    </xf>
    <xf numFmtId="0" fontId="6" fillId="24" borderId="30" xfId="0" applyFont="1" applyFill="1" applyBorder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85"/>
          <c:w val="0.96475"/>
          <c:h val="0.9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47625</xdr:rowOff>
    </xdr:from>
    <xdr:to>
      <xdr:col>14</xdr:col>
      <xdr:colOff>219075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85725" y="1400175"/>
        <a:ext cx="5057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3.66015625" style="74" customWidth="1"/>
    <col min="2" max="2" width="4.5" style="0" customWidth="1"/>
    <col min="3" max="3" width="16.5" style="19" customWidth="1"/>
    <col min="4" max="4" width="16.5" style="75" customWidth="1"/>
    <col min="5" max="5" width="5.33203125" style="0" customWidth="1"/>
    <col min="6" max="6" width="14.66015625" style="0" customWidth="1"/>
    <col min="7" max="7" width="9.16015625" style="0" customWidth="1"/>
    <col min="8" max="8" width="9.83203125" style="0" customWidth="1"/>
    <col min="9" max="9" width="8.33203125" style="0" customWidth="1"/>
    <col min="10" max="10" width="8.16015625" style="0" customWidth="1"/>
    <col min="11" max="11" width="7" style="0" customWidth="1"/>
    <col min="12" max="12" width="4.16015625" style="0" customWidth="1"/>
    <col min="13" max="13" width="11.5" style="0" customWidth="1"/>
    <col min="14" max="14" width="4" style="0" customWidth="1"/>
    <col min="15" max="16" width="6" style="0" customWidth="1"/>
    <col min="17" max="17" width="11.66015625" style="0" customWidth="1"/>
    <col min="18" max="18" width="4.5" style="0" customWidth="1"/>
    <col min="19" max="19" width="6.16015625" style="0" customWidth="1"/>
    <col min="20" max="20" width="7.66015625" style="32" customWidth="1"/>
    <col min="21" max="21" width="7.16015625" style="32" customWidth="1"/>
    <col min="22" max="48" width="8.66015625" style="32" customWidth="1"/>
  </cols>
  <sheetData>
    <row r="1" spans="1:84" ht="14.25" customHeight="1">
      <c r="A1" s="35"/>
      <c r="B1" s="9"/>
      <c r="D1" s="1" t="s">
        <v>240</v>
      </c>
      <c r="E1" s="9"/>
      <c r="F1" s="9"/>
      <c r="G1" s="9"/>
      <c r="H1" s="9"/>
      <c r="I1" s="9"/>
      <c r="J1" s="9"/>
      <c r="K1" s="9"/>
      <c r="L1" s="205" t="s">
        <v>186</v>
      </c>
      <c r="M1" s="9"/>
      <c r="N1" s="3"/>
      <c r="O1" s="3"/>
      <c r="P1" s="3"/>
      <c r="Q1" s="3"/>
      <c r="R1" s="3"/>
      <c r="S1" s="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ht="14.25" customHeight="1">
      <c r="A2" s="21"/>
      <c r="B2" s="19"/>
      <c r="D2" s="206"/>
      <c r="E2" s="9"/>
      <c r="F2" s="9"/>
      <c r="G2" s="9"/>
      <c r="H2" s="9"/>
      <c r="I2" s="9"/>
      <c r="J2" s="9"/>
      <c r="K2" s="9"/>
      <c r="L2" s="9"/>
      <c r="M2" s="9"/>
      <c r="N2" s="3"/>
      <c r="O2" s="37" t="s">
        <v>18</v>
      </c>
      <c r="P2" s="37" t="s">
        <v>19</v>
      </c>
      <c r="Q2" s="37" t="s">
        <v>20</v>
      </c>
      <c r="R2" s="3"/>
      <c r="S2" s="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ht="14.25" customHeight="1">
      <c r="A3" s="277" t="s">
        <v>159</v>
      </c>
      <c r="B3" s="277"/>
      <c r="C3" s="277"/>
      <c r="D3" s="278"/>
      <c r="E3" s="274"/>
      <c r="F3" s="275"/>
      <c r="G3" s="275"/>
      <c r="H3" s="276"/>
      <c r="I3" s="6"/>
      <c r="J3" s="6"/>
      <c r="K3" s="239" t="s">
        <v>166</v>
      </c>
      <c r="L3" s="7"/>
      <c r="M3" s="243"/>
      <c r="N3" s="239" t="s">
        <v>178</v>
      </c>
      <c r="O3" s="7"/>
      <c r="P3" s="7"/>
      <c r="Q3" s="7"/>
      <c r="R3" s="8"/>
      <c r="S3" s="6"/>
      <c r="T3" s="208" t="s">
        <v>180</v>
      </c>
      <c r="U3" s="207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s="233" customFormat="1" ht="14.25" customHeight="1">
      <c r="A4" s="273" t="s">
        <v>158</v>
      </c>
      <c r="B4" s="273"/>
      <c r="C4" s="273"/>
      <c r="D4" s="279"/>
      <c r="E4" s="274"/>
      <c r="F4" s="275"/>
      <c r="G4" s="275"/>
      <c r="H4" s="276"/>
      <c r="I4" s="240"/>
      <c r="J4" s="240"/>
      <c r="K4" s="241" t="s">
        <v>167</v>
      </c>
      <c r="L4" s="242"/>
      <c r="M4" s="243"/>
      <c r="N4" s="239" t="s">
        <v>179</v>
      </c>
      <c r="O4" s="209"/>
      <c r="P4" s="7"/>
      <c r="Q4" s="7"/>
      <c r="R4" s="8"/>
      <c r="S4" s="244"/>
      <c r="T4" s="241" t="s">
        <v>181</v>
      </c>
      <c r="U4" s="234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</row>
    <row r="5" spans="1:84" s="233" customFormat="1" ht="14.25" customHeight="1">
      <c r="A5" s="245"/>
      <c r="B5" s="244"/>
      <c r="C5" s="244"/>
      <c r="D5" s="246" t="s">
        <v>185</v>
      </c>
      <c r="E5" s="7"/>
      <c r="F5" s="244"/>
      <c r="G5" s="230" t="s">
        <v>165</v>
      </c>
      <c r="H5" s="234"/>
      <c r="I5" s="240"/>
      <c r="J5" s="247"/>
      <c r="K5" s="239" t="s">
        <v>211</v>
      </c>
      <c r="L5" s="236"/>
      <c r="M5" s="271" t="s">
        <v>177</v>
      </c>
      <c r="N5" s="272"/>
      <c r="O5" s="248"/>
      <c r="P5" s="259" t="s">
        <v>176</v>
      </c>
      <c r="Q5" s="243"/>
      <c r="R5" s="243"/>
      <c r="S5" s="244"/>
      <c r="T5" s="260" t="s">
        <v>210</v>
      </c>
      <c r="U5" s="235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</row>
    <row r="6" spans="1:84" s="233" customFormat="1" ht="14.25" customHeight="1">
      <c r="A6" s="273" t="s">
        <v>160</v>
      </c>
      <c r="B6" s="273"/>
      <c r="C6" s="273"/>
      <c r="D6" s="273"/>
      <c r="E6" s="273"/>
      <c r="F6" s="239" t="s">
        <v>161</v>
      </c>
      <c r="G6" s="249"/>
      <c r="H6" s="239" t="s">
        <v>162</v>
      </c>
      <c r="I6" s="234"/>
      <c r="J6" s="244"/>
      <c r="K6" s="239" t="s">
        <v>168</v>
      </c>
      <c r="L6" s="250"/>
      <c r="M6" s="246"/>
      <c r="N6" s="243"/>
      <c r="O6" s="246" t="s">
        <v>173</v>
      </c>
      <c r="P6" s="251"/>
      <c r="Q6" s="251" t="s">
        <v>174</v>
      </c>
      <c r="R6" s="252"/>
      <c r="S6" s="244"/>
      <c r="T6" s="241" t="s">
        <v>182</v>
      </c>
      <c r="U6" s="23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</row>
    <row r="7" spans="1:84" s="233" customFormat="1" ht="14.25" customHeight="1">
      <c r="A7" s="273" t="s">
        <v>163</v>
      </c>
      <c r="B7" s="273"/>
      <c r="C7" s="273"/>
      <c r="D7" s="273"/>
      <c r="E7" s="273"/>
      <c r="F7" s="239" t="s">
        <v>161</v>
      </c>
      <c r="G7" s="234"/>
      <c r="H7" s="239" t="s">
        <v>162</v>
      </c>
      <c r="I7" s="234"/>
      <c r="J7" s="244"/>
      <c r="K7" s="241" t="s">
        <v>169</v>
      </c>
      <c r="L7" s="248"/>
      <c r="M7" s="243"/>
      <c r="N7" s="253" t="s">
        <v>171</v>
      </c>
      <c r="O7" s="13"/>
      <c r="P7" s="270" t="s">
        <v>175</v>
      </c>
      <c r="Q7" s="210"/>
      <c r="R7" s="211"/>
      <c r="S7" s="240"/>
      <c r="T7" s="254" t="s">
        <v>183</v>
      </c>
      <c r="U7" s="236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</row>
    <row r="8" spans="1:84" s="233" customFormat="1" ht="14.25" customHeight="1">
      <c r="A8" s="245"/>
      <c r="B8" s="237"/>
      <c r="C8" s="237"/>
      <c r="D8" s="73"/>
      <c r="E8" s="237"/>
      <c r="F8" s="237"/>
      <c r="G8" s="255"/>
      <c r="H8" s="239" t="s">
        <v>164</v>
      </c>
      <c r="I8" s="234"/>
      <c r="J8" s="244"/>
      <c r="K8" s="241" t="s">
        <v>170</v>
      </c>
      <c r="L8" s="248"/>
      <c r="M8" s="243"/>
      <c r="N8" s="256" t="s">
        <v>172</v>
      </c>
      <c r="O8" s="13"/>
      <c r="P8" s="270"/>
      <c r="Q8" s="212"/>
      <c r="R8" s="229"/>
      <c r="S8" s="243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</row>
    <row r="9" spans="1:84" s="34" customFormat="1" ht="14.25" customHeight="1">
      <c r="A9" s="40"/>
      <c r="B9" s="15"/>
      <c r="C9" s="15"/>
      <c r="D9" s="15"/>
      <c r="E9" s="15"/>
      <c r="F9" s="238" t="s">
        <v>187</v>
      </c>
      <c r="G9" s="39"/>
      <c r="H9" s="15"/>
      <c r="I9" s="15"/>
      <c r="J9" s="15"/>
      <c r="K9" s="15"/>
      <c r="L9" s="15"/>
      <c r="M9" s="41"/>
      <c r="N9" s="42"/>
      <c r="O9" s="15"/>
      <c r="P9" s="41"/>
      <c r="Q9" s="213"/>
      <c r="R9" s="15"/>
      <c r="S9" s="41"/>
      <c r="T9" s="42" t="s">
        <v>184</v>
      </c>
      <c r="U9" s="44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</row>
    <row r="10" spans="1:84" ht="14.25" customHeight="1">
      <c r="A10" s="45"/>
      <c r="B10" s="4"/>
      <c r="C10" s="46" t="s">
        <v>154</v>
      </c>
      <c r="D10" s="45"/>
      <c r="E10" s="45"/>
      <c r="F10" s="45"/>
      <c r="G10" s="45"/>
      <c r="H10" s="45"/>
      <c r="I10" s="45"/>
      <c r="J10" s="257" t="s">
        <v>212</v>
      </c>
      <c r="K10" s="48" t="s">
        <v>214</v>
      </c>
      <c r="L10" s="49"/>
      <c r="M10" s="10"/>
      <c r="N10" s="50"/>
      <c r="O10" s="47"/>
      <c r="P10" s="10"/>
      <c r="Q10" s="10"/>
      <c r="R10" s="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4.25" customHeight="1">
      <c r="A11" s="35"/>
      <c r="B11" s="2"/>
      <c r="C11" s="51" t="s">
        <v>155</v>
      </c>
      <c r="D11" s="52"/>
      <c r="E11" s="52"/>
      <c r="F11" s="52"/>
      <c r="G11" s="52"/>
      <c r="H11" s="52"/>
      <c r="I11" s="35"/>
      <c r="J11" s="257" t="s">
        <v>213</v>
      </c>
      <c r="K11" s="48" t="s">
        <v>215</v>
      </c>
      <c r="L11" s="10"/>
      <c r="M11" s="10"/>
      <c r="N11" s="50"/>
      <c r="O11" s="47"/>
      <c r="P11" s="3"/>
      <c r="Q11" s="3"/>
      <c r="R11" s="3"/>
      <c r="S11" s="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14.25" customHeight="1">
      <c r="A12" s="35"/>
      <c r="B12" s="53"/>
      <c r="D12" s="35"/>
      <c r="E12" s="35"/>
      <c r="F12" s="35"/>
      <c r="G12" s="54"/>
      <c r="H12" s="54"/>
      <c r="I12" s="52"/>
      <c r="J12" s="257" t="s">
        <v>218</v>
      </c>
      <c r="K12" s="48" t="s">
        <v>216</v>
      </c>
      <c r="L12" s="10"/>
      <c r="M12" s="10"/>
      <c r="N12" s="50"/>
      <c r="O12" s="47"/>
      <c r="P12" s="3"/>
      <c r="Q12" s="3"/>
      <c r="R12" s="3"/>
      <c r="S12" s="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4.25" customHeight="1" thickBot="1">
      <c r="A13" s="55"/>
      <c r="B13" s="41"/>
      <c r="C13" s="51" t="s">
        <v>156</v>
      </c>
      <c r="D13" s="41"/>
      <c r="E13" s="41"/>
      <c r="F13" s="56"/>
      <c r="G13" s="57"/>
      <c r="H13" s="57"/>
      <c r="I13" s="57"/>
      <c r="J13" s="258" t="s">
        <v>219</v>
      </c>
      <c r="K13" s="58" t="s">
        <v>217</v>
      </c>
      <c r="L13" s="59"/>
      <c r="M13" s="59"/>
      <c r="N13" s="60"/>
      <c r="O13" s="61"/>
      <c r="P13" s="15"/>
      <c r="Q13" s="15"/>
      <c r="R13" s="15"/>
      <c r="S13" s="41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4.25" thickTop="1">
      <c r="A14" s="52">
        <v>1</v>
      </c>
      <c r="B14" s="261"/>
      <c r="C14" s="6" t="s">
        <v>118</v>
      </c>
      <c r="D14" s="14"/>
      <c r="E14" s="9"/>
      <c r="F14" s="3"/>
      <c r="G14" s="3"/>
      <c r="H14" s="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spans="1:84" ht="13.5">
      <c r="A15" s="52">
        <v>2</v>
      </c>
      <c r="B15" s="261"/>
      <c r="C15" s="237" t="s">
        <v>209</v>
      </c>
      <c r="D15" s="14"/>
      <c r="E15" s="9"/>
      <c r="F15" s="3"/>
      <c r="G15" s="3"/>
      <c r="H15" s="3"/>
      <c r="I15" s="9"/>
      <c r="J15" s="9"/>
      <c r="K15" s="3"/>
      <c r="L15" s="9"/>
      <c r="M15" s="9"/>
      <c r="N15" s="3"/>
      <c r="O15" s="3"/>
      <c r="P15" s="3"/>
      <c r="Q15" s="3"/>
      <c r="R15" s="3"/>
      <c r="S15" s="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spans="1:84" ht="13.5">
      <c r="A16" s="52">
        <v>3</v>
      </c>
      <c r="B16" s="261"/>
      <c r="C16" s="6" t="s">
        <v>119</v>
      </c>
      <c r="D16" s="14"/>
      <c r="E16" s="9"/>
      <c r="F16" s="3"/>
      <c r="G16" s="3"/>
      <c r="H16" s="3"/>
      <c r="I16" s="9"/>
      <c r="J16" s="9"/>
      <c r="K16" s="3"/>
      <c r="L16" s="9"/>
      <c r="M16" s="9"/>
      <c r="N16" s="9"/>
      <c r="O16" s="9"/>
      <c r="P16" s="9"/>
      <c r="Q16" s="9"/>
      <c r="R16" s="9"/>
      <c r="S16" s="9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spans="1:84" ht="13.5">
      <c r="A17" s="52">
        <v>4</v>
      </c>
      <c r="B17" s="261"/>
      <c r="C17" s="6" t="s">
        <v>120</v>
      </c>
      <c r="D17" s="14"/>
      <c r="E17" s="9"/>
      <c r="F17" s="3"/>
      <c r="G17" s="3"/>
      <c r="H17" s="3"/>
      <c r="I17" s="9"/>
      <c r="J17" s="9"/>
      <c r="K17" s="3"/>
      <c r="L17" s="9"/>
      <c r="M17" s="9"/>
      <c r="N17" s="9"/>
      <c r="O17" s="9"/>
      <c r="P17" s="9"/>
      <c r="Q17" s="9"/>
      <c r="R17" s="9"/>
      <c r="S17" s="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1:84" ht="13.5">
      <c r="A18" s="52">
        <v>5</v>
      </c>
      <c r="B18" s="261"/>
      <c r="C18" s="6" t="s">
        <v>121</v>
      </c>
      <c r="D18" s="14"/>
      <c r="E18" s="9"/>
      <c r="F18" s="3"/>
      <c r="G18" s="3"/>
      <c r="H18" s="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spans="1:84" ht="13.5">
      <c r="A19" s="52">
        <v>6</v>
      </c>
      <c r="B19" s="261"/>
      <c r="C19" s="6" t="s">
        <v>122</v>
      </c>
      <c r="D19" s="14"/>
      <c r="E19" s="9"/>
      <c r="F19" s="3"/>
      <c r="G19" s="3"/>
      <c r="H19" s="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1:84" ht="13.5">
      <c r="A20" s="52">
        <v>7</v>
      </c>
      <c r="B20" s="261"/>
      <c r="C20" s="6" t="s">
        <v>241</v>
      </c>
      <c r="D20" s="14"/>
      <c r="E20" s="9"/>
      <c r="F20" s="3"/>
      <c r="G20" s="3"/>
      <c r="H20" s="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</row>
    <row r="21" spans="1:84" ht="13.5">
      <c r="A21" s="52">
        <v>8</v>
      </c>
      <c r="B21" s="261"/>
      <c r="C21" s="6" t="s">
        <v>123</v>
      </c>
      <c r="D21" s="14"/>
      <c r="E21" s="9"/>
      <c r="F21" s="3"/>
      <c r="G21" s="3"/>
      <c r="H21" s="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13.5">
      <c r="A22" s="52">
        <v>9</v>
      </c>
      <c r="B22" s="261"/>
      <c r="C22" s="6" t="s">
        <v>124</v>
      </c>
      <c r="D22" s="14"/>
      <c r="E22" s="9"/>
      <c r="F22" s="3"/>
      <c r="G22" s="3"/>
      <c r="H22" s="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3.5">
      <c r="A23" s="52">
        <v>10</v>
      </c>
      <c r="B23" s="261"/>
      <c r="C23" s="6" t="s">
        <v>222</v>
      </c>
      <c r="D23" s="14"/>
      <c r="E23" s="9"/>
      <c r="F23" s="3"/>
      <c r="G23" s="3"/>
      <c r="H23" s="3"/>
      <c r="I23" s="9"/>
      <c r="J23" s="9"/>
      <c r="K23" s="9"/>
      <c r="L23" s="9"/>
      <c r="M23" s="6"/>
      <c r="N23" s="6"/>
      <c r="O23" s="6"/>
      <c r="P23" s="9"/>
      <c r="Q23" s="9"/>
      <c r="R23" s="9"/>
      <c r="S23" s="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3.5">
      <c r="A24" s="52">
        <v>11</v>
      </c>
      <c r="B24" s="261"/>
      <c r="C24" s="6" t="s">
        <v>223</v>
      </c>
      <c r="D24" s="14"/>
      <c r="E24" s="9"/>
      <c r="F24" s="3"/>
      <c r="G24" s="3"/>
      <c r="H24" s="3"/>
      <c r="I24" s="9"/>
      <c r="J24" s="9"/>
      <c r="K24" s="9"/>
      <c r="L24" s="9"/>
      <c r="M24" s="6"/>
      <c r="N24" s="6"/>
      <c r="O24" s="6"/>
      <c r="P24" s="9"/>
      <c r="Q24" s="9"/>
      <c r="R24" s="9"/>
      <c r="S24" s="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</row>
    <row r="25" spans="1:84" ht="13.5">
      <c r="A25" s="52">
        <v>12</v>
      </c>
      <c r="B25" s="261"/>
      <c r="C25" s="6" t="s">
        <v>125</v>
      </c>
      <c r="D25" s="14"/>
      <c r="E25" s="9"/>
      <c r="F25" s="3"/>
      <c r="G25" s="3"/>
      <c r="H25" s="3"/>
      <c r="I25" s="9"/>
      <c r="J25" s="9"/>
      <c r="K25" s="9"/>
      <c r="L25" s="9"/>
      <c r="M25" s="6"/>
      <c r="N25" s="6"/>
      <c r="O25" s="6"/>
      <c r="P25" s="9"/>
      <c r="Q25" s="9"/>
      <c r="R25" s="9"/>
      <c r="S25" s="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spans="1:84" ht="13.5">
      <c r="A26" s="52">
        <v>13</v>
      </c>
      <c r="B26" s="261"/>
      <c r="C26" s="6" t="s">
        <v>126</v>
      </c>
      <c r="D26" s="14"/>
      <c r="E26" s="9"/>
      <c r="F26" s="3"/>
      <c r="G26" s="3"/>
      <c r="H26" s="3"/>
      <c r="I26" s="9"/>
      <c r="J26" s="9"/>
      <c r="K26" s="9"/>
      <c r="L26" s="9"/>
      <c r="M26" s="6"/>
      <c r="N26" s="6"/>
      <c r="O26" s="6"/>
      <c r="P26" s="9"/>
      <c r="Q26" s="9"/>
      <c r="R26" s="9"/>
      <c r="S26" s="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</row>
    <row r="27" spans="1:84" ht="13.5">
      <c r="A27" s="52">
        <v>14</v>
      </c>
      <c r="B27" s="261"/>
      <c r="C27" s="6" t="s">
        <v>127</v>
      </c>
      <c r="D27" s="14"/>
      <c r="E27" s="9"/>
      <c r="F27" s="3"/>
      <c r="G27" s="3"/>
      <c r="H27" s="3"/>
      <c r="I27" s="9"/>
      <c r="J27" s="9"/>
      <c r="K27" s="9"/>
      <c r="L27" s="9"/>
      <c r="M27" s="6"/>
      <c r="N27" s="6"/>
      <c r="O27" s="6"/>
      <c r="P27" s="9"/>
      <c r="Q27" s="9"/>
      <c r="R27" s="9"/>
      <c r="S27" s="9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</row>
    <row r="28" spans="1:84" ht="13.5">
      <c r="A28" s="52">
        <v>15</v>
      </c>
      <c r="B28" s="261"/>
      <c r="C28" s="6" t="s">
        <v>128</v>
      </c>
      <c r="D28" s="14"/>
      <c r="E28" s="9"/>
      <c r="F28" s="3"/>
      <c r="G28" s="3"/>
      <c r="H28" s="3"/>
      <c r="I28" s="9"/>
      <c r="J28" s="9"/>
      <c r="K28" s="9"/>
      <c r="L28" s="9"/>
      <c r="M28" s="6"/>
      <c r="N28" s="6"/>
      <c r="O28" s="6"/>
      <c r="P28" s="9"/>
      <c r="Q28" s="9"/>
      <c r="R28" s="9"/>
      <c r="S28" s="9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</row>
    <row r="29" spans="1:84" ht="13.5">
      <c r="A29" s="52">
        <v>16</v>
      </c>
      <c r="B29" s="261"/>
      <c r="C29" s="6" t="s">
        <v>129</v>
      </c>
      <c r="D29" s="14"/>
      <c r="E29" s="9"/>
      <c r="F29" s="3"/>
      <c r="G29" s="3"/>
      <c r="H29" s="3"/>
      <c r="I29" s="9"/>
      <c r="J29" s="9"/>
      <c r="K29" s="9"/>
      <c r="L29" s="9"/>
      <c r="M29" s="6"/>
      <c r="N29" s="6"/>
      <c r="O29" s="6"/>
      <c r="P29" s="9"/>
      <c r="Q29" s="9"/>
      <c r="R29" s="9"/>
      <c r="S29" s="9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</row>
    <row r="30" spans="1:84" ht="13.5">
      <c r="A30" s="52">
        <v>17</v>
      </c>
      <c r="B30" s="261"/>
      <c r="C30" s="6" t="s">
        <v>130</v>
      </c>
      <c r="D30" s="14"/>
      <c r="E30" s="9"/>
      <c r="F30" s="3"/>
      <c r="G30" s="3"/>
      <c r="H30" s="3"/>
      <c r="I30" s="9"/>
      <c r="J30" s="9"/>
      <c r="K30" s="9"/>
      <c r="L30" s="9"/>
      <c r="M30" s="62"/>
      <c r="N30" s="6"/>
      <c r="O30" s="6"/>
      <c r="P30" s="9"/>
      <c r="Q30" s="9"/>
      <c r="R30" s="9"/>
      <c r="S30" s="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3.5">
      <c r="A31" s="52">
        <v>18</v>
      </c>
      <c r="B31" s="261"/>
      <c r="C31" s="6" t="s">
        <v>242</v>
      </c>
      <c r="D31" s="14"/>
      <c r="E31" s="9"/>
      <c r="F31" s="3"/>
      <c r="G31" s="3"/>
      <c r="H31" s="3"/>
      <c r="I31" s="9"/>
      <c r="J31" s="9"/>
      <c r="K31" s="9"/>
      <c r="L31" s="9"/>
      <c r="M31" s="62"/>
      <c r="N31" s="6"/>
      <c r="O31" s="6"/>
      <c r="P31" s="9"/>
      <c r="Q31" s="9"/>
      <c r="R31" s="9"/>
      <c r="S31" s="9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3.5">
      <c r="A32" s="52">
        <v>19</v>
      </c>
      <c r="B32" s="261"/>
      <c r="C32" s="6" t="s">
        <v>243</v>
      </c>
      <c r="D32" s="14"/>
      <c r="E32" s="9"/>
      <c r="F32" s="3"/>
      <c r="G32" s="3"/>
      <c r="H32" s="3"/>
      <c r="I32" s="9"/>
      <c r="J32" s="9"/>
      <c r="K32" s="9"/>
      <c r="L32" s="9"/>
      <c r="M32" s="62"/>
      <c r="N32" s="6"/>
      <c r="O32" s="6"/>
      <c r="P32" s="9"/>
      <c r="Q32" s="9"/>
      <c r="R32" s="9"/>
      <c r="S32" s="9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spans="1:84" ht="13.5">
      <c r="A33" s="52">
        <v>20</v>
      </c>
      <c r="B33" s="261"/>
      <c r="C33" s="6" t="s">
        <v>244</v>
      </c>
      <c r="D33" s="14"/>
      <c r="E33" s="9"/>
      <c r="F33" s="3"/>
      <c r="G33" s="3"/>
      <c r="H33" s="3"/>
      <c r="I33" s="9"/>
      <c r="J33" s="9"/>
      <c r="K33" s="9"/>
      <c r="L33" s="9"/>
      <c r="M33" s="62"/>
      <c r="N33" s="6"/>
      <c r="O33" s="6"/>
      <c r="P33" s="9"/>
      <c r="Q33" s="9"/>
      <c r="R33" s="9"/>
      <c r="S33" s="9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spans="1:84" ht="13.5">
      <c r="A34" s="52">
        <v>21</v>
      </c>
      <c r="B34" s="261"/>
      <c r="C34" s="6" t="s">
        <v>245</v>
      </c>
      <c r="D34" s="14"/>
      <c r="E34" s="9"/>
      <c r="F34" s="3"/>
      <c r="G34" s="3"/>
      <c r="H34" s="3"/>
      <c r="I34" s="9"/>
      <c r="J34" s="9"/>
      <c r="K34" s="9"/>
      <c r="L34" s="9"/>
      <c r="M34" s="6"/>
      <c r="N34" s="6"/>
      <c r="O34" s="6"/>
      <c r="P34" s="9"/>
      <c r="Q34" s="9"/>
      <c r="R34" s="9"/>
      <c r="S34" s="9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spans="1:84" ht="13.5">
      <c r="A35" s="52">
        <v>22</v>
      </c>
      <c r="B35" s="261"/>
      <c r="C35" s="6" t="s">
        <v>131</v>
      </c>
      <c r="D35" s="14"/>
      <c r="E35" s="9"/>
      <c r="F35" s="3"/>
      <c r="G35" s="3"/>
      <c r="H35" s="3"/>
      <c r="I35" s="9"/>
      <c r="J35" s="9"/>
      <c r="K35" s="9"/>
      <c r="L35" s="9"/>
      <c r="M35" s="6"/>
      <c r="N35" s="6"/>
      <c r="O35" s="6"/>
      <c r="P35" s="9"/>
      <c r="Q35" s="9"/>
      <c r="R35" s="9"/>
      <c r="S35" s="9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1:84" ht="13.5">
      <c r="A36" s="52">
        <v>23</v>
      </c>
      <c r="B36" s="261"/>
      <c r="C36" s="237" t="s">
        <v>224</v>
      </c>
      <c r="D36" s="14"/>
      <c r="E36" s="9"/>
      <c r="F36" s="3"/>
      <c r="G36" s="3"/>
      <c r="H36" s="3"/>
      <c r="I36" s="9"/>
      <c r="J36" s="9"/>
      <c r="K36" s="9"/>
      <c r="L36" s="9"/>
      <c r="M36" s="6"/>
      <c r="N36" s="6"/>
      <c r="O36" s="6"/>
      <c r="P36" s="9"/>
      <c r="Q36" s="9"/>
      <c r="R36" s="9"/>
      <c r="S36" s="9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1:84" ht="13.5">
      <c r="A37" s="52">
        <v>24</v>
      </c>
      <c r="B37" s="261"/>
      <c r="C37" s="6" t="s">
        <v>132</v>
      </c>
      <c r="D37" s="14"/>
      <c r="E37" s="9"/>
      <c r="F37" s="3"/>
      <c r="G37" s="3"/>
      <c r="H37" s="3"/>
      <c r="I37" s="9"/>
      <c r="J37" s="9"/>
      <c r="K37" s="9"/>
      <c r="L37" s="9"/>
      <c r="M37" s="6"/>
      <c r="N37" s="6"/>
      <c r="O37" s="6"/>
      <c r="P37" s="9"/>
      <c r="Q37" s="9"/>
      <c r="R37" s="9"/>
      <c r="S37" s="9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3.5">
      <c r="A38" s="52">
        <v>25</v>
      </c>
      <c r="B38" s="261"/>
      <c r="C38" s="6" t="s">
        <v>133</v>
      </c>
      <c r="D38" s="14"/>
      <c r="E38" s="9"/>
      <c r="F38" s="3"/>
      <c r="G38" s="3"/>
      <c r="H38" s="3"/>
      <c r="I38" s="9"/>
      <c r="J38" s="9"/>
      <c r="K38" s="9"/>
      <c r="L38" s="9"/>
      <c r="M38" s="6"/>
      <c r="N38" s="6"/>
      <c r="O38" s="6"/>
      <c r="P38" s="9"/>
      <c r="Q38" s="9"/>
      <c r="R38" s="9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3.5">
      <c r="A39" s="52">
        <v>26</v>
      </c>
      <c r="B39" s="261"/>
      <c r="C39" s="6" t="s">
        <v>134</v>
      </c>
      <c r="D39" s="14"/>
      <c r="E39" s="9"/>
      <c r="F39" s="3"/>
      <c r="G39" s="3"/>
      <c r="H39" s="3"/>
      <c r="I39" s="9"/>
      <c r="J39" s="9"/>
      <c r="K39" s="9"/>
      <c r="L39" s="9"/>
      <c r="M39" s="6"/>
      <c r="N39" s="6"/>
      <c r="O39" s="6"/>
      <c r="P39" s="9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1:84" ht="13.5">
      <c r="A40" s="52">
        <v>27</v>
      </c>
      <c r="B40" s="261"/>
      <c r="C40" s="6" t="s">
        <v>246</v>
      </c>
      <c r="D40" s="14"/>
      <c r="E40" s="9"/>
      <c r="F40" s="3"/>
      <c r="G40" s="3"/>
      <c r="H40" s="3"/>
      <c r="I40" s="9"/>
      <c r="J40" s="9"/>
      <c r="K40" s="9"/>
      <c r="L40" s="9"/>
      <c r="M40" s="6"/>
      <c r="N40" s="6"/>
      <c r="O40" s="6"/>
      <c r="P40" s="9"/>
      <c r="Q40" s="9"/>
      <c r="R40" s="9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ht="13.5">
      <c r="A41" s="52">
        <v>28</v>
      </c>
      <c r="B41" s="261"/>
      <c r="C41" s="6" t="s">
        <v>247</v>
      </c>
      <c r="D41" s="14"/>
      <c r="E41" s="9"/>
      <c r="F41" s="3"/>
      <c r="G41" s="3"/>
      <c r="H41" s="3"/>
      <c r="I41" s="9"/>
      <c r="J41" s="9"/>
      <c r="K41" s="9"/>
      <c r="L41" s="9"/>
      <c r="M41" s="6"/>
      <c r="N41" s="6"/>
      <c r="O41" s="6"/>
      <c r="P41" s="9"/>
      <c r="Q41" s="9"/>
      <c r="R41" s="9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ht="13.5">
      <c r="A42" s="52">
        <v>29</v>
      </c>
      <c r="B42" s="261"/>
      <c r="C42" s="6" t="s">
        <v>248</v>
      </c>
      <c r="D42" s="14"/>
      <c r="E42" s="9"/>
      <c r="F42" s="3"/>
      <c r="G42" s="3"/>
      <c r="H42" s="3"/>
      <c r="I42" s="9"/>
      <c r="J42" s="9"/>
      <c r="K42" s="9"/>
      <c r="L42" s="9"/>
      <c r="M42" s="6"/>
      <c r="N42" s="6"/>
      <c r="O42" s="6"/>
      <c r="P42" s="9"/>
      <c r="Q42" s="9"/>
      <c r="R42" s="9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3.5">
      <c r="A43" s="52">
        <v>30</v>
      </c>
      <c r="B43" s="261"/>
      <c r="C43" s="6" t="s">
        <v>249</v>
      </c>
      <c r="D43" s="14"/>
      <c r="E43" s="9"/>
      <c r="F43" s="3"/>
      <c r="G43" s="3"/>
      <c r="H43" s="3"/>
      <c r="I43" s="9"/>
      <c r="J43" s="9"/>
      <c r="K43" s="9"/>
      <c r="L43" s="9"/>
      <c r="M43" s="6"/>
      <c r="N43" s="6"/>
      <c r="O43" s="6"/>
      <c r="P43" s="9"/>
      <c r="Q43" s="9"/>
      <c r="R43" s="9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3.5">
      <c r="A44" s="52">
        <v>31</v>
      </c>
      <c r="B44" s="261"/>
      <c r="C44" s="6" t="s">
        <v>135</v>
      </c>
      <c r="D44" s="14"/>
      <c r="E44" s="9"/>
      <c r="F44" s="3"/>
      <c r="G44" s="3"/>
      <c r="H44" s="3"/>
      <c r="I44" s="9"/>
      <c r="J44" s="9"/>
      <c r="K44" s="9"/>
      <c r="L44" s="9"/>
      <c r="M44" s="6"/>
      <c r="N44" s="6"/>
      <c r="O44" s="6"/>
      <c r="P44" s="9"/>
      <c r="Q44" s="9"/>
      <c r="R44" s="9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84" ht="13.5">
      <c r="A45" s="9">
        <v>32</v>
      </c>
      <c r="B45" s="261"/>
      <c r="C45" s="6" t="s">
        <v>136</v>
      </c>
      <c r="D45" s="14"/>
      <c r="E45" s="36"/>
      <c r="F45" s="3"/>
      <c r="G45" s="3"/>
      <c r="H45" s="3"/>
      <c r="I45" s="9"/>
      <c r="J45" s="9"/>
      <c r="K45" s="9"/>
      <c r="L45" s="9"/>
      <c r="M45" s="6"/>
      <c r="N45" s="6"/>
      <c r="O45" s="6"/>
      <c r="P45" s="9"/>
      <c r="Q45" s="9"/>
      <c r="R45" s="9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ht="13.5">
      <c r="A46" s="52">
        <v>33</v>
      </c>
      <c r="B46" s="261"/>
      <c r="C46" s="6" t="s">
        <v>250</v>
      </c>
      <c r="D46" s="14"/>
      <c r="E46" s="9"/>
      <c r="F46" s="3"/>
      <c r="G46" s="3"/>
      <c r="H46" s="3"/>
      <c r="I46" s="9"/>
      <c r="J46" s="9"/>
      <c r="K46" s="9"/>
      <c r="L46" s="9"/>
      <c r="M46" s="6"/>
      <c r="N46" s="6"/>
      <c r="O46" s="6"/>
      <c r="P46" s="9"/>
      <c r="Q46" s="9"/>
      <c r="R46" s="9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3.5">
      <c r="A47" s="52">
        <v>34</v>
      </c>
      <c r="B47" s="261"/>
      <c r="C47" s="6" t="s">
        <v>137</v>
      </c>
      <c r="D47" s="14"/>
      <c r="E47" s="9"/>
      <c r="F47" s="3"/>
      <c r="G47" s="3"/>
      <c r="H47" s="3"/>
      <c r="I47" s="9"/>
      <c r="J47" s="9"/>
      <c r="K47" s="9"/>
      <c r="L47" s="9"/>
      <c r="M47" s="6"/>
      <c r="N47" s="6"/>
      <c r="O47" s="6"/>
      <c r="P47" s="9"/>
      <c r="Q47" s="9"/>
      <c r="R47" s="9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3.5">
      <c r="A48" s="52">
        <v>35</v>
      </c>
      <c r="B48" s="261"/>
      <c r="C48" s="6" t="s">
        <v>251</v>
      </c>
      <c r="D48" s="14"/>
      <c r="E48" s="9"/>
      <c r="F48" s="3"/>
      <c r="G48" s="3"/>
      <c r="H48" s="3"/>
      <c r="I48" s="9"/>
      <c r="J48" s="9"/>
      <c r="K48" s="9"/>
      <c r="L48" s="9"/>
      <c r="M48" s="6"/>
      <c r="N48" s="6"/>
      <c r="O48" s="6"/>
      <c r="P48" s="9"/>
      <c r="Q48" s="9"/>
      <c r="R48" s="9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3.5">
      <c r="A49" s="52">
        <v>36</v>
      </c>
      <c r="B49" s="261"/>
      <c r="C49" s="237" t="s">
        <v>226</v>
      </c>
      <c r="D49" s="14"/>
      <c r="E49" s="9"/>
      <c r="F49" s="3"/>
      <c r="G49" s="3"/>
      <c r="H49" s="3"/>
      <c r="I49" s="9"/>
      <c r="J49" s="9"/>
      <c r="K49" s="9"/>
      <c r="L49" s="9"/>
      <c r="M49" s="6"/>
      <c r="N49" s="6"/>
      <c r="O49" s="6"/>
      <c r="P49" s="9"/>
      <c r="Q49" s="9"/>
      <c r="R49" s="9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3.5">
      <c r="A50" s="52">
        <v>37</v>
      </c>
      <c r="B50" s="261"/>
      <c r="C50" s="237" t="s">
        <v>225</v>
      </c>
      <c r="D50" s="14"/>
      <c r="E50" s="9"/>
      <c r="F50" s="3"/>
      <c r="G50" s="3"/>
      <c r="H50" s="3"/>
      <c r="I50" s="9"/>
      <c r="J50" s="9"/>
      <c r="K50" s="9"/>
      <c r="L50" s="9"/>
      <c r="M50" s="62"/>
      <c r="N50" s="6"/>
      <c r="O50" s="6"/>
      <c r="P50" s="9"/>
      <c r="Q50" s="9"/>
      <c r="R50" s="9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ht="13.5">
      <c r="A51" s="52">
        <v>38</v>
      </c>
      <c r="B51" s="261"/>
      <c r="C51" s="6" t="s">
        <v>138</v>
      </c>
      <c r="D51" s="14"/>
      <c r="E51" s="9"/>
      <c r="F51" s="3"/>
      <c r="G51" s="3"/>
      <c r="H51" s="3"/>
      <c r="I51" s="63"/>
      <c r="J51" s="63"/>
      <c r="K51" s="9"/>
      <c r="L51" s="9"/>
      <c r="M51" s="62"/>
      <c r="N51" s="6"/>
      <c r="O51" s="6"/>
      <c r="P51" s="9"/>
      <c r="Q51" s="9"/>
      <c r="R51" s="9"/>
      <c r="S51" s="9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84" ht="13.5">
      <c r="A52" s="52">
        <v>39</v>
      </c>
      <c r="B52" s="261"/>
      <c r="C52" s="6" t="s">
        <v>139</v>
      </c>
      <c r="D52" s="14"/>
      <c r="E52" s="9"/>
      <c r="F52" s="3"/>
      <c r="G52" s="3"/>
      <c r="H52" s="3"/>
      <c r="I52" s="9"/>
      <c r="J52" s="9"/>
      <c r="K52" s="9"/>
      <c r="L52" s="9"/>
      <c r="M52" s="62"/>
      <c r="N52" s="6"/>
      <c r="O52" s="6"/>
      <c r="P52" s="9"/>
      <c r="Q52" s="9"/>
      <c r="R52" s="9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</row>
    <row r="53" spans="1:84" ht="13.5">
      <c r="A53" s="52">
        <v>40</v>
      </c>
      <c r="B53" s="261"/>
      <c r="C53" s="237" t="s">
        <v>227</v>
      </c>
      <c r="D53" s="14"/>
      <c r="E53" s="9"/>
      <c r="F53" s="3"/>
      <c r="G53" s="3"/>
      <c r="H53" s="3"/>
      <c r="I53" s="9"/>
      <c r="J53" s="9"/>
      <c r="K53" s="9"/>
      <c r="L53" s="9"/>
      <c r="M53" s="62"/>
      <c r="N53" s="6"/>
      <c r="O53" s="6"/>
      <c r="P53" s="9"/>
      <c r="Q53" s="9"/>
      <c r="R53" s="9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</row>
    <row r="54" spans="1:84" ht="13.5">
      <c r="A54" s="52">
        <v>41</v>
      </c>
      <c r="B54" s="261"/>
      <c r="C54" s="6" t="s">
        <v>140</v>
      </c>
      <c r="D54" s="14"/>
      <c r="E54" s="9"/>
      <c r="F54" s="3"/>
      <c r="G54" s="3"/>
      <c r="H54" s="3"/>
      <c r="I54" s="9"/>
      <c r="J54" s="9"/>
      <c r="K54" s="9"/>
      <c r="L54" s="9"/>
      <c r="M54" s="6"/>
      <c r="N54" s="6"/>
      <c r="O54" s="6"/>
      <c r="P54" s="9"/>
      <c r="Q54" s="9"/>
      <c r="R54" s="9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</row>
    <row r="55" spans="1:84" ht="13.5">
      <c r="A55" s="52">
        <v>42</v>
      </c>
      <c r="B55" s="261"/>
      <c r="C55" s="6" t="s">
        <v>141</v>
      </c>
      <c r="D55" s="14"/>
      <c r="E55" s="9"/>
      <c r="F55" s="3"/>
      <c r="G55" s="3"/>
      <c r="H55" s="3"/>
      <c r="I55" s="9"/>
      <c r="J55" s="9"/>
      <c r="K55" s="9"/>
      <c r="L55" s="9"/>
      <c r="M55" s="6"/>
      <c r="N55" s="6"/>
      <c r="O55" s="6"/>
      <c r="P55" s="9"/>
      <c r="Q55" s="9"/>
      <c r="R55" s="9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</row>
    <row r="56" spans="1:84" ht="13.5">
      <c r="A56" s="52">
        <v>43</v>
      </c>
      <c r="B56" s="261"/>
      <c r="C56" s="237" t="s">
        <v>228</v>
      </c>
      <c r="D56" s="14"/>
      <c r="E56" s="9"/>
      <c r="F56" s="3"/>
      <c r="G56" s="3"/>
      <c r="H56" s="3"/>
      <c r="I56" s="2"/>
      <c r="J56" s="9"/>
      <c r="K56" s="9"/>
      <c r="L56" s="9"/>
      <c r="M56" s="6"/>
      <c r="N56" s="6"/>
      <c r="O56" s="6"/>
      <c r="P56" s="9"/>
      <c r="Q56" s="9"/>
      <c r="R56" s="9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spans="1:84" ht="13.5">
      <c r="A57" s="52">
        <v>44</v>
      </c>
      <c r="B57" s="261"/>
      <c r="C57" s="237" t="s">
        <v>229</v>
      </c>
      <c r="D57" s="14"/>
      <c r="E57" s="9"/>
      <c r="F57" s="3"/>
      <c r="G57" s="3"/>
      <c r="H57" s="3"/>
      <c r="I57" s="9"/>
      <c r="J57" s="9"/>
      <c r="K57" s="9"/>
      <c r="L57" s="9"/>
      <c r="M57" s="6"/>
      <c r="N57" s="6"/>
      <c r="O57" s="6"/>
      <c r="P57" s="9"/>
      <c r="Q57" s="9"/>
      <c r="R57" s="9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</row>
    <row r="58" spans="1:84" ht="13.5">
      <c r="A58" s="52">
        <v>45</v>
      </c>
      <c r="B58" s="261"/>
      <c r="C58" s="237" t="s">
        <v>230</v>
      </c>
      <c r="D58" s="14"/>
      <c r="E58" s="9"/>
      <c r="F58" s="3"/>
      <c r="G58" s="3"/>
      <c r="H58" s="3"/>
      <c r="I58" s="9"/>
      <c r="J58" s="9"/>
      <c r="K58" s="9"/>
      <c r="L58" s="9"/>
      <c r="M58" s="6"/>
      <c r="N58" s="6"/>
      <c r="O58" s="6"/>
      <c r="P58" s="9"/>
      <c r="Q58" s="9"/>
      <c r="R58" s="9"/>
      <c r="S58" s="9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 ht="13.5">
      <c r="A59" s="52">
        <v>46</v>
      </c>
      <c r="B59" s="261"/>
      <c r="C59" s="237" t="s">
        <v>252</v>
      </c>
      <c r="D59" s="14"/>
      <c r="E59" s="9"/>
      <c r="F59" s="3"/>
      <c r="G59" s="3"/>
      <c r="H59" s="3"/>
      <c r="I59" s="9"/>
      <c r="J59" s="9"/>
      <c r="K59" s="9"/>
      <c r="L59" s="9"/>
      <c r="M59" s="6"/>
      <c r="N59" s="6"/>
      <c r="O59" s="6"/>
      <c r="P59" s="9"/>
      <c r="Q59" s="9"/>
      <c r="R59" s="9"/>
      <c r="S59" s="9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spans="1:84" ht="13.5">
      <c r="A60" s="52">
        <v>47</v>
      </c>
      <c r="B60" s="261"/>
      <c r="C60" s="237" t="s">
        <v>231</v>
      </c>
      <c r="D60" s="14"/>
      <c r="E60" s="9"/>
      <c r="F60" s="3"/>
      <c r="G60" s="3"/>
      <c r="H60" s="3"/>
      <c r="I60" s="9"/>
      <c r="J60" s="9"/>
      <c r="K60" s="9"/>
      <c r="L60" s="9"/>
      <c r="M60" s="6"/>
      <c r="N60" s="6"/>
      <c r="O60" s="6"/>
      <c r="P60" s="9"/>
      <c r="Q60" s="9"/>
      <c r="R60" s="9"/>
      <c r="S60" s="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spans="1:84" ht="13.5">
      <c r="A61" s="52">
        <v>48</v>
      </c>
      <c r="B61" s="261"/>
      <c r="C61" s="6" t="s">
        <v>142</v>
      </c>
      <c r="D61" s="14"/>
      <c r="E61" s="9"/>
      <c r="F61" s="3"/>
      <c r="G61" s="3"/>
      <c r="H61" s="3"/>
      <c r="I61" s="9"/>
      <c r="J61" s="9"/>
      <c r="K61" s="9"/>
      <c r="L61" s="9"/>
      <c r="M61" s="6"/>
      <c r="N61" s="6"/>
      <c r="O61" s="6"/>
      <c r="P61" s="9"/>
      <c r="Q61" s="9"/>
      <c r="R61" s="9"/>
      <c r="S61" s="9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</row>
    <row r="62" spans="1:84" ht="13.5">
      <c r="A62" s="52">
        <v>49</v>
      </c>
      <c r="B62" s="261"/>
      <c r="C62" s="237" t="s">
        <v>238</v>
      </c>
      <c r="D62" s="14"/>
      <c r="E62" s="9"/>
      <c r="F62" s="3"/>
      <c r="G62" s="3"/>
      <c r="H62" s="3"/>
      <c r="I62" s="9"/>
      <c r="J62" s="9"/>
      <c r="K62" s="9"/>
      <c r="L62" s="9"/>
      <c r="M62" s="6"/>
      <c r="N62" s="6"/>
      <c r="O62" s="6"/>
      <c r="P62" s="9"/>
      <c r="Q62" s="9"/>
      <c r="R62" s="9"/>
      <c r="S62" s="9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</row>
    <row r="63" spans="1:84" ht="13.5">
      <c r="A63" s="52">
        <v>50</v>
      </c>
      <c r="B63" s="261"/>
      <c r="C63" s="237" t="s">
        <v>253</v>
      </c>
      <c r="D63" s="14"/>
      <c r="E63" s="9"/>
      <c r="F63" s="3"/>
      <c r="G63" s="3"/>
      <c r="H63" s="3"/>
      <c r="I63" s="9"/>
      <c r="J63" s="9"/>
      <c r="K63" s="9"/>
      <c r="L63" s="9"/>
      <c r="M63" s="6"/>
      <c r="N63" s="6"/>
      <c r="O63" s="6"/>
      <c r="P63" s="9"/>
      <c r="Q63" s="9"/>
      <c r="R63" s="9"/>
      <c r="S63" s="9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</row>
    <row r="64" spans="1:84" ht="13.5">
      <c r="A64" s="52">
        <v>51</v>
      </c>
      <c r="B64" s="261"/>
      <c r="C64" s="6" t="s">
        <v>143</v>
      </c>
      <c r="D64" s="14"/>
      <c r="E64" s="9"/>
      <c r="F64" s="3"/>
      <c r="G64" s="3"/>
      <c r="H64" s="3"/>
      <c r="I64" s="9"/>
      <c r="J64" s="9"/>
      <c r="K64" s="9"/>
      <c r="L64" s="9"/>
      <c r="M64" s="6"/>
      <c r="N64" s="6"/>
      <c r="O64" s="6"/>
      <c r="P64" s="9"/>
      <c r="Q64" s="9"/>
      <c r="R64" s="9"/>
      <c r="S64" s="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</row>
    <row r="65" spans="1:84" ht="13.5">
      <c r="A65" s="52">
        <v>52</v>
      </c>
      <c r="B65" s="261"/>
      <c r="C65" s="237" t="s">
        <v>232</v>
      </c>
      <c r="D65" s="14"/>
      <c r="E65" s="9"/>
      <c r="F65" s="3"/>
      <c r="G65" s="3"/>
      <c r="H65" s="3"/>
      <c r="I65" s="9"/>
      <c r="J65" s="9"/>
      <c r="K65" s="9"/>
      <c r="L65" s="9"/>
      <c r="M65" s="6"/>
      <c r="N65" s="6"/>
      <c r="O65" s="6"/>
      <c r="P65" s="9"/>
      <c r="Q65" s="9"/>
      <c r="R65" s="9"/>
      <c r="S65" s="9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</row>
    <row r="66" spans="1:84" ht="13.5">
      <c r="A66" s="52">
        <v>53</v>
      </c>
      <c r="B66" s="261"/>
      <c r="C66" s="6" t="s">
        <v>144</v>
      </c>
      <c r="D66" s="14"/>
      <c r="E66" s="9"/>
      <c r="F66" s="3"/>
      <c r="G66" s="3"/>
      <c r="H66" s="3"/>
      <c r="I66" s="9"/>
      <c r="J66" s="9"/>
      <c r="K66" s="9"/>
      <c r="L66" s="9"/>
      <c r="M66" s="6"/>
      <c r="N66" s="6"/>
      <c r="O66" s="6"/>
      <c r="P66" s="9"/>
      <c r="Q66" s="9"/>
      <c r="R66" s="9"/>
      <c r="S66" s="9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</row>
    <row r="67" spans="1:84" ht="13.5">
      <c r="A67" s="52">
        <v>54</v>
      </c>
      <c r="B67" s="261"/>
      <c r="C67" s="6" t="s">
        <v>254</v>
      </c>
      <c r="D67" s="14"/>
      <c r="E67" s="9"/>
      <c r="F67" s="3"/>
      <c r="G67" s="3"/>
      <c r="H67" s="3"/>
      <c r="I67" s="9"/>
      <c r="J67" s="9"/>
      <c r="K67" s="9"/>
      <c r="L67" s="9"/>
      <c r="M67" s="6"/>
      <c r="N67" s="6"/>
      <c r="O67" s="6"/>
      <c r="P67" s="9"/>
      <c r="Q67" s="9"/>
      <c r="R67" s="9"/>
      <c r="S67" s="9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</row>
    <row r="68" spans="1:84" ht="13.5">
      <c r="A68" s="52">
        <v>55</v>
      </c>
      <c r="B68" s="261"/>
      <c r="C68" s="6" t="s">
        <v>145</v>
      </c>
      <c r="D68" s="14"/>
      <c r="E68" s="9"/>
      <c r="F68" s="3"/>
      <c r="G68" s="3"/>
      <c r="H68" s="3"/>
      <c r="I68" s="9"/>
      <c r="J68" s="9"/>
      <c r="K68" s="9"/>
      <c r="L68" s="9"/>
      <c r="M68" s="6"/>
      <c r="N68" s="6"/>
      <c r="O68" s="6"/>
      <c r="P68" s="9"/>
      <c r="Q68" s="9"/>
      <c r="R68" s="9"/>
      <c r="S68" s="9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</row>
    <row r="69" spans="1:84" ht="13.5">
      <c r="A69" s="52">
        <v>56</v>
      </c>
      <c r="B69" s="261"/>
      <c r="C69" s="237" t="s">
        <v>233</v>
      </c>
      <c r="D69" s="14"/>
      <c r="E69" s="9"/>
      <c r="F69" s="3"/>
      <c r="G69" s="3"/>
      <c r="H69" s="3"/>
      <c r="I69" s="9"/>
      <c r="J69" s="9"/>
      <c r="K69" s="9"/>
      <c r="L69" s="9"/>
      <c r="M69" s="6"/>
      <c r="N69" s="6"/>
      <c r="O69" s="6"/>
      <c r="P69" s="9"/>
      <c r="Q69" s="9"/>
      <c r="R69" s="9"/>
      <c r="S69" s="9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</row>
    <row r="70" spans="1:84" ht="13.5">
      <c r="A70" s="52">
        <v>57</v>
      </c>
      <c r="B70" s="261"/>
      <c r="C70" s="6" t="s">
        <v>146</v>
      </c>
      <c r="D70" s="14"/>
      <c r="E70" s="9"/>
      <c r="F70" s="3"/>
      <c r="G70" s="3"/>
      <c r="H70" s="3"/>
      <c r="I70" s="9"/>
      <c r="J70" s="9"/>
      <c r="K70" s="9"/>
      <c r="L70" s="9"/>
      <c r="M70" s="6"/>
      <c r="N70" s="6"/>
      <c r="O70" s="6"/>
      <c r="P70" s="9"/>
      <c r="Q70" s="9"/>
      <c r="R70" s="9"/>
      <c r="S70" s="9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</row>
    <row r="71" spans="1:84" ht="13.5">
      <c r="A71" s="52">
        <v>58</v>
      </c>
      <c r="B71" s="261"/>
      <c r="C71" s="237" t="s">
        <v>234</v>
      </c>
      <c r="D71" s="14"/>
      <c r="E71" s="9"/>
      <c r="F71" s="3"/>
      <c r="G71" s="3"/>
      <c r="H71" s="3"/>
      <c r="I71" s="9"/>
      <c r="J71" s="9"/>
      <c r="K71" s="9"/>
      <c r="L71" s="9"/>
      <c r="M71" s="6"/>
      <c r="N71" s="6"/>
      <c r="O71" s="6"/>
      <c r="P71" s="9"/>
      <c r="Q71" s="9"/>
      <c r="R71" s="9"/>
      <c r="S71" s="9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</row>
    <row r="72" spans="1:84" ht="13.5">
      <c r="A72" s="52">
        <v>59</v>
      </c>
      <c r="B72" s="261"/>
      <c r="C72" s="6" t="s">
        <v>255</v>
      </c>
      <c r="D72" s="14"/>
      <c r="E72" s="9"/>
      <c r="F72" s="3"/>
      <c r="G72" s="3"/>
      <c r="H72" s="3"/>
      <c r="I72" s="9"/>
      <c r="J72" s="9"/>
      <c r="K72" s="9"/>
      <c r="L72" s="9"/>
      <c r="M72" s="6"/>
      <c r="N72" s="6"/>
      <c r="O72" s="6"/>
      <c r="P72" s="9"/>
      <c r="Q72" s="9"/>
      <c r="R72" s="9"/>
      <c r="S72" s="9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</row>
    <row r="73" spans="1:84" ht="13.5">
      <c r="A73" s="52">
        <v>60</v>
      </c>
      <c r="B73" s="261"/>
      <c r="C73" s="237" t="s">
        <v>235</v>
      </c>
      <c r="D73" s="14"/>
      <c r="E73" s="9"/>
      <c r="F73" s="3"/>
      <c r="G73" s="3"/>
      <c r="H73" s="3"/>
      <c r="I73" s="9"/>
      <c r="J73" s="9"/>
      <c r="K73" s="9"/>
      <c r="L73" s="9"/>
      <c r="M73" s="6"/>
      <c r="N73" s="6"/>
      <c r="O73" s="6"/>
      <c r="P73" s="9"/>
      <c r="Q73" s="9"/>
      <c r="R73" s="9"/>
      <c r="S73" s="9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</row>
    <row r="74" spans="1:84" ht="13.5">
      <c r="A74" s="52">
        <v>61</v>
      </c>
      <c r="B74" s="261"/>
      <c r="C74" s="237" t="s">
        <v>236</v>
      </c>
      <c r="D74" s="14"/>
      <c r="E74" s="9"/>
      <c r="F74" s="3"/>
      <c r="G74" s="3"/>
      <c r="H74" s="3"/>
      <c r="I74" s="9"/>
      <c r="J74" s="9"/>
      <c r="K74" s="3"/>
      <c r="L74" s="9"/>
      <c r="M74" s="6"/>
      <c r="N74" s="6"/>
      <c r="O74" s="6"/>
      <c r="P74" s="9"/>
      <c r="Q74" s="9"/>
      <c r="R74" s="9"/>
      <c r="S74" s="9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3.5">
      <c r="A75" s="52">
        <v>62</v>
      </c>
      <c r="B75" s="261"/>
      <c r="C75" s="237" t="s">
        <v>237</v>
      </c>
      <c r="D75" s="14"/>
      <c r="E75" s="9"/>
      <c r="F75" s="3"/>
      <c r="G75" s="3"/>
      <c r="H75" s="3"/>
      <c r="I75" s="9"/>
      <c r="J75" s="9"/>
      <c r="K75" s="9"/>
      <c r="L75" s="9"/>
      <c r="M75" s="6"/>
      <c r="N75" s="6"/>
      <c r="O75" s="6"/>
      <c r="P75" s="9"/>
      <c r="Q75" s="9"/>
      <c r="R75" s="9"/>
      <c r="S75" s="9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3.5">
      <c r="A76" s="52">
        <v>63</v>
      </c>
      <c r="B76" s="261"/>
      <c r="C76" s="6" t="s">
        <v>256</v>
      </c>
      <c r="D76" s="14"/>
      <c r="E76" s="9"/>
      <c r="F76" s="2"/>
      <c r="G76" s="2"/>
      <c r="H76" s="3"/>
      <c r="I76" s="36"/>
      <c r="J76" s="9"/>
      <c r="K76" s="9"/>
      <c r="L76" s="9"/>
      <c r="M76" s="6"/>
      <c r="N76" s="6"/>
      <c r="O76" s="6"/>
      <c r="P76" s="9"/>
      <c r="Q76" s="9"/>
      <c r="R76" s="9"/>
      <c r="S76" s="9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</row>
    <row r="77" spans="1:84" ht="13.5">
      <c r="A77" s="52">
        <v>64</v>
      </c>
      <c r="B77" s="261"/>
      <c r="C77" s="6" t="s">
        <v>257</v>
      </c>
      <c r="D77" s="14"/>
      <c r="E77" s="9"/>
      <c r="F77" s="3"/>
      <c r="G77" s="3"/>
      <c r="H77" s="3"/>
      <c r="I77" s="9"/>
      <c r="J77" s="9"/>
      <c r="K77" s="9"/>
      <c r="L77" s="9"/>
      <c r="M77" s="6"/>
      <c r="N77" s="6"/>
      <c r="O77" s="6"/>
      <c r="P77" s="9"/>
      <c r="Q77" s="9"/>
      <c r="R77" s="9"/>
      <c r="S77" s="9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</row>
    <row r="78" spans="1:84" ht="13.5">
      <c r="A78" s="52">
        <v>65</v>
      </c>
      <c r="B78" s="261"/>
      <c r="C78" s="6" t="s">
        <v>147</v>
      </c>
      <c r="D78" s="14"/>
      <c r="E78" s="9"/>
      <c r="F78" s="3"/>
      <c r="G78" s="3"/>
      <c r="H78" s="3"/>
      <c r="I78" s="9"/>
      <c r="J78" s="9"/>
      <c r="K78" s="9"/>
      <c r="L78" s="9"/>
      <c r="M78" s="6"/>
      <c r="N78" s="6"/>
      <c r="O78" s="6"/>
      <c r="P78" s="9"/>
      <c r="Q78" s="9"/>
      <c r="R78" s="9"/>
      <c r="S78" s="9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3.5">
      <c r="A79" s="52">
        <v>66</v>
      </c>
      <c r="B79" s="261"/>
      <c r="C79" s="6" t="s">
        <v>258</v>
      </c>
      <c r="D79" s="14"/>
      <c r="E79" s="9"/>
      <c r="F79" s="3"/>
      <c r="G79" s="3"/>
      <c r="H79" s="3"/>
      <c r="I79" s="9"/>
      <c r="J79" s="9"/>
      <c r="K79" s="9"/>
      <c r="L79" s="9"/>
      <c r="M79" s="6"/>
      <c r="N79" s="6"/>
      <c r="O79" s="6"/>
      <c r="P79" s="9"/>
      <c r="Q79" s="9"/>
      <c r="R79" s="9"/>
      <c r="S79" s="9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13.5">
      <c r="A80" s="52">
        <v>67</v>
      </c>
      <c r="B80" s="261"/>
      <c r="C80" s="6" t="s">
        <v>148</v>
      </c>
      <c r="D80" s="14"/>
      <c r="E80" s="9"/>
      <c r="F80" s="3"/>
      <c r="G80" s="3"/>
      <c r="H80" s="3"/>
      <c r="I80" s="9"/>
      <c r="J80" s="9"/>
      <c r="K80" s="9"/>
      <c r="L80" s="9"/>
      <c r="M80" s="62"/>
      <c r="N80" s="6"/>
      <c r="O80" s="6"/>
      <c r="P80" s="9"/>
      <c r="Q80" s="9"/>
      <c r="R80" s="9"/>
      <c r="S80" s="9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</row>
    <row r="81" spans="1:84" ht="13.5">
      <c r="A81" s="52">
        <v>68</v>
      </c>
      <c r="B81" s="261"/>
      <c r="C81" s="6" t="s">
        <v>259</v>
      </c>
      <c r="D81" s="14"/>
      <c r="E81" s="9"/>
      <c r="F81" s="3"/>
      <c r="G81" s="3"/>
      <c r="H81" s="3"/>
      <c r="I81" s="9"/>
      <c r="J81" s="9"/>
      <c r="K81" s="9"/>
      <c r="L81" s="9"/>
      <c r="M81" s="62"/>
      <c r="N81" s="6"/>
      <c r="O81" s="6"/>
      <c r="P81" s="9"/>
      <c r="Q81" s="9"/>
      <c r="R81" s="9"/>
      <c r="S81" s="9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</row>
    <row r="82" spans="1:84" ht="13.5">
      <c r="A82" s="52">
        <v>69</v>
      </c>
      <c r="B82" s="261"/>
      <c r="C82" s="237" t="s">
        <v>239</v>
      </c>
      <c r="D82" s="14"/>
      <c r="E82" s="9"/>
      <c r="F82" s="3"/>
      <c r="G82" s="3"/>
      <c r="H82" s="3"/>
      <c r="I82" s="9"/>
      <c r="J82" s="9"/>
      <c r="K82" s="9"/>
      <c r="L82" s="9"/>
      <c r="M82" s="62"/>
      <c r="N82" s="6"/>
      <c r="O82" s="6"/>
      <c r="P82" s="9"/>
      <c r="Q82" s="9"/>
      <c r="R82" s="9"/>
      <c r="S82" s="9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</row>
    <row r="83" spans="1:84" ht="13.5">
      <c r="A83" s="52">
        <v>70</v>
      </c>
      <c r="B83" s="261"/>
      <c r="C83" s="6" t="s">
        <v>260</v>
      </c>
      <c r="D83" s="14"/>
      <c r="E83" s="9"/>
      <c r="F83" s="3"/>
      <c r="G83" s="3"/>
      <c r="H83" s="3"/>
      <c r="I83" s="9"/>
      <c r="J83" s="9"/>
      <c r="K83" s="9"/>
      <c r="L83" s="9"/>
      <c r="M83" s="62"/>
      <c r="N83" s="6"/>
      <c r="O83" s="6"/>
      <c r="P83" s="9"/>
      <c r="Q83" s="9"/>
      <c r="R83" s="9"/>
      <c r="S83" s="9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</row>
    <row r="84" spans="1:84" ht="13.5">
      <c r="A84" s="52">
        <v>71</v>
      </c>
      <c r="B84" s="261"/>
      <c r="C84" s="6" t="s">
        <v>149</v>
      </c>
      <c r="D84" s="14"/>
      <c r="E84" s="9"/>
      <c r="F84" s="3"/>
      <c r="G84" s="3"/>
      <c r="H84" s="3"/>
      <c r="I84" s="9"/>
      <c r="J84" s="9"/>
      <c r="K84" s="9"/>
      <c r="L84" s="9"/>
      <c r="M84" s="62"/>
      <c r="N84" s="6"/>
      <c r="O84" s="6"/>
      <c r="P84" s="9"/>
      <c r="Q84" s="9"/>
      <c r="R84" s="9"/>
      <c r="S84" s="9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</row>
    <row r="85" spans="1:84" ht="13.5">
      <c r="A85" s="52">
        <v>72</v>
      </c>
      <c r="B85" s="261"/>
      <c r="C85" s="6" t="s">
        <v>150</v>
      </c>
      <c r="D85" s="14"/>
      <c r="E85" s="9"/>
      <c r="F85" s="3"/>
      <c r="G85" s="3"/>
      <c r="H85" s="3"/>
      <c r="I85" s="9"/>
      <c r="J85" s="9"/>
      <c r="K85" s="9"/>
      <c r="L85" s="9"/>
      <c r="M85" s="6"/>
      <c r="N85" s="6"/>
      <c r="O85" s="6"/>
      <c r="P85" s="9"/>
      <c r="Q85" s="9"/>
      <c r="R85" s="9"/>
      <c r="S85" s="9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</row>
    <row r="86" spans="1:84" ht="13.5">
      <c r="A86" s="52">
        <v>73</v>
      </c>
      <c r="B86" s="261"/>
      <c r="C86" s="6" t="s">
        <v>151</v>
      </c>
      <c r="D86" s="14"/>
      <c r="E86" s="9"/>
      <c r="F86" s="3"/>
      <c r="G86" s="3"/>
      <c r="H86" s="3"/>
      <c r="I86" s="9"/>
      <c r="J86" s="9"/>
      <c r="K86" s="9"/>
      <c r="L86" s="9"/>
      <c r="M86" s="6"/>
      <c r="N86" s="6"/>
      <c r="O86" s="6"/>
      <c r="P86" s="9"/>
      <c r="Q86" s="9"/>
      <c r="R86" s="9"/>
      <c r="S86" s="9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</row>
    <row r="87" spans="1:84" ht="13.5">
      <c r="A87" s="52">
        <v>74</v>
      </c>
      <c r="B87" s="261"/>
      <c r="C87" s="6" t="s">
        <v>261</v>
      </c>
      <c r="D87" s="14"/>
      <c r="E87" s="9"/>
      <c r="F87" s="3"/>
      <c r="G87" s="3"/>
      <c r="H87" s="3"/>
      <c r="I87" s="9"/>
      <c r="J87" s="3"/>
      <c r="K87" s="9"/>
      <c r="L87" s="9"/>
      <c r="M87" s="6"/>
      <c r="N87" s="6"/>
      <c r="O87" s="6"/>
      <c r="P87" s="9"/>
      <c r="Q87" s="9"/>
      <c r="R87" s="9"/>
      <c r="S87" s="9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</row>
    <row r="88" spans="1:84" ht="13.5">
      <c r="A88" s="52">
        <v>75</v>
      </c>
      <c r="B88" s="261"/>
      <c r="C88" s="6" t="s">
        <v>262</v>
      </c>
      <c r="D88" s="14"/>
      <c r="E88" s="9"/>
      <c r="F88" s="3"/>
      <c r="G88" s="3"/>
      <c r="H88" s="3"/>
      <c r="I88" s="9"/>
      <c r="J88" s="9"/>
      <c r="K88" s="9"/>
      <c r="L88" s="9"/>
      <c r="M88" s="6"/>
      <c r="N88" s="6"/>
      <c r="O88" s="6"/>
      <c r="P88" s="9"/>
      <c r="Q88" s="9"/>
      <c r="R88" s="9"/>
      <c r="S88" s="9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</row>
    <row r="89" spans="1:84" ht="13.5">
      <c r="A89" s="52">
        <v>76</v>
      </c>
      <c r="B89" s="261"/>
      <c r="C89" s="6" t="s">
        <v>263</v>
      </c>
      <c r="D89" s="14"/>
      <c r="E89" s="9"/>
      <c r="F89" s="3"/>
      <c r="G89" s="3"/>
      <c r="H89" s="3"/>
      <c r="I89" s="9"/>
      <c r="J89" s="9"/>
      <c r="K89" s="9"/>
      <c r="L89" s="9"/>
      <c r="M89" s="6"/>
      <c r="N89" s="6"/>
      <c r="O89" s="6"/>
      <c r="P89" s="9"/>
      <c r="Q89" s="9"/>
      <c r="R89" s="9"/>
      <c r="S89" s="9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</row>
    <row r="90" spans="1:84" ht="12.75" customHeight="1">
      <c r="A90" s="52">
        <v>77</v>
      </c>
      <c r="B90" s="261"/>
      <c r="C90" s="6" t="s">
        <v>264</v>
      </c>
      <c r="D90" s="14"/>
      <c r="E90" s="9"/>
      <c r="F90" s="3"/>
      <c r="G90" s="3"/>
      <c r="H90" s="3"/>
      <c r="I90" s="9"/>
      <c r="J90" s="9"/>
      <c r="K90" s="9"/>
      <c r="L90" s="9"/>
      <c r="M90" s="6"/>
      <c r="N90" s="6"/>
      <c r="O90" s="6"/>
      <c r="P90" s="9"/>
      <c r="Q90" s="9"/>
      <c r="R90" s="9"/>
      <c r="S90" s="9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</row>
    <row r="91" spans="1:84" s="10" customFormat="1" ht="12.75" customHeight="1">
      <c r="A91" s="45"/>
      <c r="B91" s="6"/>
      <c r="C91" s="2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4"/>
      <c r="T91" s="64"/>
      <c r="U91" s="64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s="118" customFormat="1" ht="12.75" customHeight="1">
      <c r="A92" s="48"/>
      <c r="B92" s="237"/>
      <c r="C92" s="67" t="s">
        <v>152</v>
      </c>
      <c r="D92" s="67"/>
      <c r="E92" s="67"/>
      <c r="F92" s="67"/>
      <c r="G92" s="67"/>
      <c r="H92" s="48"/>
      <c r="I92" s="67"/>
      <c r="J92" s="67"/>
      <c r="K92" s="67"/>
      <c r="L92" s="67"/>
      <c r="M92" s="67"/>
      <c r="N92" s="38"/>
      <c r="O92" s="67"/>
      <c r="P92" s="67"/>
      <c r="Q92" s="65"/>
      <c r="R92" s="65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</row>
    <row r="93" spans="1:84" s="118" customFormat="1" ht="12.75" customHeight="1">
      <c r="A93" s="268" t="s">
        <v>153</v>
      </c>
      <c r="B93" s="268"/>
      <c r="C93" s="268"/>
      <c r="D93" s="268"/>
      <c r="E93" s="269"/>
      <c r="F93" s="263"/>
      <c r="G93" s="264" t="s">
        <v>220</v>
      </c>
      <c r="H93" s="265"/>
      <c r="I93" s="263"/>
      <c r="J93" s="267" t="s">
        <v>221</v>
      </c>
      <c r="K93" s="264"/>
      <c r="L93" s="264"/>
      <c r="M93" s="264"/>
      <c r="N93" s="42"/>
      <c r="O93" s="263"/>
      <c r="P93" s="264"/>
      <c r="Q93" s="43"/>
      <c r="R93" s="43"/>
      <c r="S93" s="266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</row>
    <row r="94" spans="1:84" s="10" customFormat="1" ht="12.75" customHeight="1">
      <c r="A94" s="45"/>
      <c r="B94" s="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4"/>
      <c r="T94" s="64"/>
      <c r="U94" s="64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s="10" customFormat="1" ht="12.75" customHeight="1">
      <c r="A95" s="45"/>
      <c r="B95" s="6"/>
      <c r="C95" s="262" t="s">
        <v>157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4"/>
      <c r="T95" s="64"/>
      <c r="U95" s="64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s="10" customFormat="1" ht="12.75" customHeight="1">
      <c r="A96" s="45"/>
      <c r="B96" s="6"/>
      <c r="C96" s="2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4"/>
      <c r="T96" s="64"/>
      <c r="U96" s="64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s="10" customFormat="1" ht="15">
      <c r="A97" s="45"/>
      <c r="B97" s="6"/>
      <c r="C97" s="2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4"/>
      <c r="T97" s="64"/>
      <c r="U97" s="64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s="10" customFormat="1" ht="15">
      <c r="A98" s="45"/>
      <c r="B98" s="6"/>
      <c r="C98" s="27"/>
      <c r="D98" s="6"/>
      <c r="E98" s="6"/>
      <c r="F98" s="6"/>
      <c r="G98" s="6"/>
      <c r="H98" s="6"/>
      <c r="I98" s="6"/>
      <c r="J98" s="6"/>
      <c r="K98" s="6"/>
      <c r="L98" s="6"/>
      <c r="O98" s="6"/>
      <c r="P98" s="6"/>
      <c r="Q98" s="6"/>
      <c r="R98" s="6"/>
      <c r="S98" s="64"/>
      <c r="T98" s="64"/>
      <c r="U98" s="64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s="10" customFormat="1" ht="15">
      <c r="A99" s="45"/>
      <c r="B99" s="6"/>
      <c r="C99" s="26"/>
      <c r="D99" s="6"/>
      <c r="E99" s="6"/>
      <c r="F99" s="6"/>
      <c r="G99" s="6"/>
      <c r="H99" s="6"/>
      <c r="I99" s="6"/>
      <c r="J99" s="6"/>
      <c r="K99" s="6"/>
      <c r="L99" s="6"/>
      <c r="M99" s="62"/>
      <c r="N99" s="6"/>
      <c r="O99" s="6"/>
      <c r="P99" s="6"/>
      <c r="Q99" s="6"/>
      <c r="R99" s="6"/>
      <c r="S99" s="64"/>
      <c r="T99" s="64"/>
      <c r="U99" s="64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s="10" customFormat="1" ht="15">
      <c r="A100" s="45"/>
      <c r="B100" s="6"/>
      <c r="C100" s="26"/>
      <c r="D100" s="6"/>
      <c r="E100" s="6"/>
      <c r="F100" s="6"/>
      <c r="G100" s="6"/>
      <c r="H100" s="6"/>
      <c r="I100" s="6"/>
      <c r="J100" s="6"/>
      <c r="K100" s="6"/>
      <c r="L100" s="6"/>
      <c r="M100" s="62"/>
      <c r="N100" s="6"/>
      <c r="O100" s="6"/>
      <c r="P100" s="6"/>
      <c r="Q100" s="6"/>
      <c r="R100" s="6"/>
      <c r="S100" s="64"/>
      <c r="T100" s="64"/>
      <c r="U100" s="64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s="10" customFormat="1" ht="15">
      <c r="A101" s="45"/>
      <c r="B101" s="6"/>
      <c r="C101" s="26"/>
      <c r="D101" s="6"/>
      <c r="E101" s="6"/>
      <c r="F101" s="6"/>
      <c r="G101" s="6"/>
      <c r="H101" s="6"/>
      <c r="I101" s="6"/>
      <c r="J101" s="6"/>
      <c r="K101" s="6"/>
      <c r="L101" s="6"/>
      <c r="M101" s="62"/>
      <c r="N101" s="6"/>
      <c r="O101" s="6"/>
      <c r="P101" s="6"/>
      <c r="Q101" s="6"/>
      <c r="R101" s="6"/>
      <c r="S101" s="64"/>
      <c r="T101" s="64"/>
      <c r="U101" s="64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s="10" customFormat="1" ht="15">
      <c r="A102" s="45"/>
      <c r="B102" s="6"/>
      <c r="C102" s="26"/>
      <c r="D102" s="6"/>
      <c r="E102" s="6"/>
      <c r="F102" s="6"/>
      <c r="G102" s="6"/>
      <c r="H102" s="6"/>
      <c r="I102" s="6"/>
      <c r="J102" s="6"/>
      <c r="K102" s="6"/>
      <c r="L102" s="6"/>
      <c r="M102" s="62"/>
      <c r="N102" s="6"/>
      <c r="O102" s="6"/>
      <c r="P102" s="6"/>
      <c r="Q102" s="6"/>
      <c r="R102" s="6"/>
      <c r="S102" s="64"/>
      <c r="T102" s="64"/>
      <c r="U102" s="64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s="10" customFormat="1" ht="15">
      <c r="A103" s="45"/>
      <c r="B103" s="6"/>
      <c r="C103" s="2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4"/>
      <c r="T103" s="64"/>
      <c r="U103" s="64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s="10" customFormat="1" ht="15">
      <c r="A104" s="45"/>
      <c r="B104" s="6"/>
      <c r="C104" s="2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4"/>
      <c r="T104" s="64"/>
      <c r="U104" s="64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s="10" customFormat="1" ht="15">
      <c r="A105" s="45"/>
      <c r="B105" s="6"/>
      <c r="C105" s="2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4"/>
      <c r="T105" s="64"/>
      <c r="U105" s="64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s="10" customFormat="1" ht="15">
      <c r="A106" s="45"/>
      <c r="B106" s="6"/>
      <c r="C106" s="2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4"/>
      <c r="T106" s="64"/>
      <c r="U106" s="64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s="10" customFormat="1" ht="15">
      <c r="A107" s="45"/>
      <c r="B107" s="6"/>
      <c r="C107" s="2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4"/>
      <c r="T107" s="64"/>
      <c r="U107" s="64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s="10" customFormat="1" ht="15">
      <c r="A108" s="45"/>
      <c r="B108" s="6"/>
      <c r="C108" s="2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4"/>
      <c r="T108" s="64"/>
      <c r="U108" s="64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s="10" customFormat="1" ht="15">
      <c r="A109" s="45"/>
      <c r="B109" s="6"/>
      <c r="C109" s="2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4"/>
      <c r="T109" s="64"/>
      <c r="U109" s="64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s="10" customFormat="1" ht="15">
      <c r="A110" s="45"/>
      <c r="B110" s="6"/>
      <c r="C110" s="2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4"/>
      <c r="T110" s="64"/>
      <c r="U110" s="64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s="10" customFormat="1" ht="15">
      <c r="A111" s="45"/>
      <c r="B111" s="6"/>
      <c r="C111" s="2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4"/>
      <c r="T111" s="64"/>
      <c r="U111" s="64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s="10" customFormat="1" ht="15">
      <c r="A112" s="45"/>
      <c r="B112" s="6"/>
      <c r="C112" s="2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4"/>
      <c r="T112" s="64"/>
      <c r="U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s="10" customFormat="1" ht="15">
      <c r="A113" s="45"/>
      <c r="B113" s="6"/>
      <c r="C113" s="2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4"/>
      <c r="T113" s="64"/>
      <c r="U113" s="64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s="10" customFormat="1" ht="15">
      <c r="A114" s="45"/>
      <c r="B114" s="6"/>
      <c r="C114" s="2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4"/>
      <c r="T114" s="64"/>
      <c r="U114" s="64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s="10" customFormat="1" ht="15">
      <c r="A115" s="45"/>
      <c r="B115" s="6"/>
      <c r="C115" s="26"/>
      <c r="D115" s="6"/>
      <c r="E115" s="6"/>
      <c r="F115" s="6"/>
      <c r="G115" s="6"/>
      <c r="H115" s="6"/>
      <c r="I115" s="6"/>
      <c r="J115" s="6"/>
      <c r="K115" s="6"/>
      <c r="L115" s="6"/>
      <c r="M115" s="62"/>
      <c r="N115" s="6"/>
      <c r="O115" s="6"/>
      <c r="P115" s="6"/>
      <c r="Q115" s="6"/>
      <c r="R115" s="6"/>
      <c r="S115" s="64"/>
      <c r="T115" s="64"/>
      <c r="U115" s="64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s="10" customFormat="1" ht="15">
      <c r="A116" s="45"/>
      <c r="B116" s="6"/>
      <c r="C116" s="26"/>
      <c r="D116" s="6"/>
      <c r="E116" s="6"/>
      <c r="F116" s="6"/>
      <c r="G116" s="6"/>
      <c r="H116" s="6"/>
      <c r="I116" s="6"/>
      <c r="J116" s="6"/>
      <c r="K116" s="6"/>
      <c r="L116" s="6"/>
      <c r="M116" s="62"/>
      <c r="N116" s="6"/>
      <c r="O116" s="6"/>
      <c r="P116" s="6"/>
      <c r="Q116" s="6"/>
      <c r="R116" s="6"/>
      <c r="S116" s="64"/>
      <c r="T116" s="64"/>
      <c r="U116" s="64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s="10" customFormat="1" ht="15">
      <c r="A117" s="45"/>
      <c r="B117" s="6"/>
      <c r="C117" s="26"/>
      <c r="D117" s="6"/>
      <c r="E117" s="6"/>
      <c r="F117" s="6"/>
      <c r="G117" s="6"/>
      <c r="H117" s="6"/>
      <c r="I117" s="6"/>
      <c r="J117" s="6"/>
      <c r="K117" s="6"/>
      <c r="L117" s="6"/>
      <c r="M117" s="62"/>
      <c r="N117" s="6"/>
      <c r="O117" s="6"/>
      <c r="P117" s="6"/>
      <c r="Q117" s="6"/>
      <c r="R117" s="6"/>
      <c r="S117" s="64"/>
      <c r="T117" s="64"/>
      <c r="U117" s="64"/>
      <c r="V117" s="66"/>
      <c r="W117" s="6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s="10" customFormat="1" ht="15">
      <c r="A118" s="45"/>
      <c r="B118" s="6"/>
      <c r="C118" s="26"/>
      <c r="D118" s="6"/>
      <c r="E118" s="6"/>
      <c r="F118" s="6"/>
      <c r="G118" s="6"/>
      <c r="H118" s="6"/>
      <c r="I118" s="6"/>
      <c r="J118" s="6"/>
      <c r="K118" s="6"/>
      <c r="L118" s="6"/>
      <c r="M118" s="62"/>
      <c r="N118" s="6"/>
      <c r="O118" s="6"/>
      <c r="P118" s="6"/>
      <c r="Q118" s="6"/>
      <c r="R118" s="6"/>
      <c r="S118" s="64"/>
      <c r="T118" s="64"/>
      <c r="U118" s="64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s="10" customFormat="1" ht="15">
      <c r="A119" s="45"/>
      <c r="B119" s="6"/>
      <c r="C119" s="2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4"/>
      <c r="T119" s="64"/>
      <c r="U119" s="64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s="10" customFormat="1" ht="15">
      <c r="A120" s="45"/>
      <c r="B120" s="6"/>
      <c r="C120" s="2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4"/>
      <c r="T120" s="64"/>
      <c r="U120" s="64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s="10" customFormat="1" ht="15">
      <c r="A121" s="45"/>
      <c r="B121" s="6"/>
      <c r="C121" s="2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4"/>
      <c r="T121" s="64"/>
      <c r="U121" s="64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s="10" customFormat="1" ht="15">
      <c r="A122" s="45"/>
      <c r="B122" s="6"/>
      <c r="C122" s="2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4"/>
      <c r="T122" s="64"/>
      <c r="U122" s="64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s="10" customFormat="1" ht="15">
      <c r="A123" s="45"/>
      <c r="B123" s="6"/>
      <c r="C123" s="2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4"/>
      <c r="T123" s="64"/>
      <c r="U123" s="64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s="10" customFormat="1" ht="15">
      <c r="A124" s="45"/>
      <c r="B124" s="6"/>
      <c r="C124" s="2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4"/>
      <c r="T124" s="64"/>
      <c r="U124" s="64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s="10" customFormat="1" ht="15">
      <c r="A125" s="45"/>
      <c r="B125" s="6"/>
      <c r="C125" s="2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4"/>
      <c r="T125" s="64"/>
      <c r="U125" s="64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s="10" customFormat="1" ht="15">
      <c r="A126" s="45"/>
      <c r="B126" s="6"/>
      <c r="C126" s="2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4"/>
      <c r="T126" s="64"/>
      <c r="U126" s="64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s="10" customFormat="1" ht="15">
      <c r="A127" s="45"/>
      <c r="B127" s="6"/>
      <c r="C127" s="2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4"/>
      <c r="T127" s="64"/>
      <c r="U127" s="64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s="10" customFormat="1" ht="15">
      <c r="A128" s="45"/>
      <c r="B128" s="6"/>
      <c r="C128" s="2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4"/>
      <c r="T128" s="64"/>
      <c r="U128" s="64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s="10" customFormat="1" ht="15">
      <c r="A129" s="45"/>
      <c r="B129" s="6"/>
      <c r="C129" s="2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4"/>
      <c r="T129" s="64"/>
      <c r="U129" s="64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s="10" customFormat="1" ht="15">
      <c r="A130" s="45"/>
      <c r="B130" s="6"/>
      <c r="C130" s="2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4"/>
      <c r="T130" s="64"/>
      <c r="U130" s="64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s="10" customFormat="1" ht="15">
      <c r="A131" s="45"/>
      <c r="B131" s="6"/>
      <c r="C131" s="2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4"/>
      <c r="T131" s="64"/>
      <c r="U131" s="64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s="10" customFormat="1" ht="15">
      <c r="A132" s="45"/>
      <c r="B132" s="6"/>
      <c r="C132" s="2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4"/>
      <c r="T132" s="64"/>
      <c r="U132" s="64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s="10" customFormat="1" ht="15">
      <c r="A133" s="45"/>
      <c r="B133" s="6"/>
      <c r="C133" s="2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4"/>
      <c r="T133" s="64"/>
      <c r="U133" s="64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s="10" customFormat="1" ht="15">
      <c r="A134" s="45"/>
      <c r="B134" s="6"/>
      <c r="C134" s="2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4"/>
      <c r="T134" s="64"/>
      <c r="U134" s="64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s="10" customFormat="1" ht="15">
      <c r="A135" s="45"/>
      <c r="B135" s="6"/>
      <c r="C135" s="2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4"/>
      <c r="T135" s="64"/>
      <c r="U135" s="64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s="10" customFormat="1" ht="15">
      <c r="A136" s="45"/>
      <c r="B136" s="6"/>
      <c r="C136" s="2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4"/>
      <c r="T136" s="64"/>
      <c r="U136" s="64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s="10" customFormat="1" ht="15">
      <c r="A137" s="45"/>
      <c r="B137" s="6"/>
      <c r="C137" s="26"/>
      <c r="D137" s="6"/>
      <c r="E137" s="6"/>
      <c r="F137" s="6"/>
      <c r="G137" s="6"/>
      <c r="H137" s="6"/>
      <c r="I137" s="6"/>
      <c r="J137" s="6"/>
      <c r="K137" s="6"/>
      <c r="L137" s="6"/>
      <c r="M137" s="62"/>
      <c r="N137" s="6"/>
      <c r="O137" s="6"/>
      <c r="P137" s="6"/>
      <c r="Q137" s="6"/>
      <c r="R137" s="6"/>
      <c r="S137" s="64"/>
      <c r="T137" s="6"/>
      <c r="U137" s="64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s="10" customFormat="1" ht="15">
      <c r="A138" s="45"/>
      <c r="B138" s="6"/>
      <c r="C138" s="26"/>
      <c r="D138" s="6"/>
      <c r="E138" s="6"/>
      <c r="F138" s="6"/>
      <c r="G138" s="6"/>
      <c r="H138" s="6"/>
      <c r="I138" s="6"/>
      <c r="J138" s="6"/>
      <c r="K138" s="6"/>
      <c r="L138" s="6"/>
      <c r="M138" s="62"/>
      <c r="N138" s="6"/>
      <c r="O138" s="6"/>
      <c r="P138" s="6"/>
      <c r="Q138" s="6"/>
      <c r="R138" s="6"/>
      <c r="S138" s="64"/>
      <c r="T138" s="64"/>
      <c r="U138" s="64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s="10" customFormat="1" ht="15">
      <c r="A139" s="45"/>
      <c r="B139" s="6"/>
      <c r="C139" s="26"/>
      <c r="D139" s="6"/>
      <c r="E139" s="6"/>
      <c r="F139" s="6"/>
      <c r="G139" s="6"/>
      <c r="H139" s="6"/>
      <c r="I139" s="6"/>
      <c r="J139" s="6"/>
      <c r="K139" s="6"/>
      <c r="L139" s="6"/>
      <c r="M139" s="62"/>
      <c r="N139" s="6"/>
      <c r="O139" s="6"/>
      <c r="P139" s="6"/>
      <c r="Q139" s="6"/>
      <c r="R139" s="6"/>
      <c r="S139" s="64"/>
      <c r="T139" s="64"/>
      <c r="U139" s="64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s="10" customFormat="1" ht="15">
      <c r="A140" s="45"/>
      <c r="B140" s="6"/>
      <c r="C140" s="26"/>
      <c r="D140" s="6"/>
      <c r="E140" s="6"/>
      <c r="F140" s="6"/>
      <c r="G140" s="6"/>
      <c r="H140" s="6"/>
      <c r="I140" s="6"/>
      <c r="J140" s="6"/>
      <c r="K140" s="6"/>
      <c r="L140" s="6"/>
      <c r="M140" s="62"/>
      <c r="N140" s="6"/>
      <c r="O140" s="6"/>
      <c r="P140" s="6"/>
      <c r="Q140" s="6"/>
      <c r="R140" s="6"/>
      <c r="S140" s="64"/>
      <c r="T140" s="64"/>
      <c r="U140" s="64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s="10" customFormat="1" ht="15">
      <c r="A141" s="45"/>
      <c r="B141" s="6"/>
      <c r="C141" s="2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4"/>
      <c r="T141" s="64"/>
      <c r="U141" s="64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s="10" customFormat="1" ht="15">
      <c r="A142" s="45"/>
      <c r="B142" s="6"/>
      <c r="C142" s="2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4"/>
      <c r="T142" s="64"/>
      <c r="U142" s="64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s="10" customFormat="1" ht="15">
      <c r="A143" s="45"/>
      <c r="B143" s="6"/>
      <c r="C143" s="2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4"/>
      <c r="T143" s="64"/>
      <c r="U143" s="64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s="10" customFormat="1" ht="15">
      <c r="A144" s="45"/>
      <c r="B144" s="6"/>
      <c r="C144" s="2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4"/>
      <c r="T144" s="64"/>
      <c r="U144" s="64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s="10" customFormat="1" ht="15">
      <c r="A145" s="45"/>
      <c r="B145" s="6"/>
      <c r="C145" s="2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4"/>
      <c r="T145" s="64"/>
      <c r="U145" s="64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s="10" customFormat="1" ht="15">
      <c r="A146" s="45"/>
      <c r="B146" s="6"/>
      <c r="C146" s="2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4"/>
      <c r="T146" s="64"/>
      <c r="U146" s="64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s="10" customFormat="1" ht="15">
      <c r="A147" s="45"/>
      <c r="B147" s="6"/>
      <c r="C147" s="2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4"/>
      <c r="T147" s="64"/>
      <c r="U147" s="64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s="10" customFormat="1" ht="15">
      <c r="A148" s="45"/>
      <c r="B148" s="6"/>
      <c r="C148" s="2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4"/>
      <c r="T148" s="64"/>
      <c r="U148" s="64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s="10" customFormat="1" ht="15">
      <c r="A149" s="45"/>
      <c r="B149" s="6"/>
      <c r="C149" s="2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4"/>
      <c r="T149" s="64"/>
      <c r="U149" s="64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</row>
    <row r="150" spans="1:84" s="10" customFormat="1" ht="15">
      <c r="A150" s="45"/>
      <c r="B150" s="6"/>
      <c r="C150" s="2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4"/>
      <c r="T150" s="64"/>
      <c r="U150" s="64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</row>
    <row r="151" spans="1:84" s="10" customFormat="1" ht="15">
      <c r="A151" s="45"/>
      <c r="B151" s="6"/>
      <c r="C151" s="2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4"/>
      <c r="T151" s="64"/>
      <c r="U151" s="64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</row>
    <row r="152" spans="1:84" s="10" customFormat="1" ht="15">
      <c r="A152" s="45"/>
      <c r="B152" s="6"/>
      <c r="C152" s="2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4"/>
      <c r="T152" s="64"/>
      <c r="U152" s="64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</row>
    <row r="153" spans="1:84" s="10" customFormat="1" ht="15">
      <c r="A153" s="45"/>
      <c r="B153" s="6"/>
      <c r="C153" s="2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4"/>
      <c r="T153" s="64"/>
      <c r="U153" s="64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</row>
    <row r="154" spans="1:84" s="10" customFormat="1" ht="15">
      <c r="A154" s="45"/>
      <c r="B154" s="6"/>
      <c r="C154" s="2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4"/>
      <c r="T154" s="64"/>
      <c r="U154" s="64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</row>
    <row r="155" spans="1:84" s="10" customFormat="1" ht="15">
      <c r="A155" s="45"/>
      <c r="B155" s="6"/>
      <c r="C155" s="28"/>
      <c r="D155" s="6"/>
      <c r="E155" s="6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4"/>
      <c r="T155" s="64"/>
      <c r="U155" s="64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</row>
    <row r="156" spans="1:84" s="10" customFormat="1" ht="15">
      <c r="A156" s="45"/>
      <c r="B156" s="6"/>
      <c r="C156" s="2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4"/>
      <c r="T156" s="64"/>
      <c r="U156" s="64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</row>
    <row r="157" spans="1:84" s="72" customFormat="1" ht="15">
      <c r="A157" s="68"/>
      <c r="B157" s="69"/>
      <c r="C157" s="3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69"/>
      <c r="P157" s="69"/>
      <c r="Q157" s="69"/>
      <c r="R157" s="69"/>
      <c r="S157" s="69"/>
      <c r="T157" s="71"/>
      <c r="U157" s="71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</row>
    <row r="158" spans="1:84" s="72" customFormat="1" ht="15">
      <c r="A158" s="68"/>
      <c r="B158" s="69"/>
      <c r="C158" s="2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</row>
    <row r="159" spans="2:84" s="72" customFormat="1" ht="15">
      <c r="B159" s="73"/>
      <c r="C159" s="31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</row>
    <row r="160" spans="2:84" s="72" customFormat="1" ht="15">
      <c r="B160" s="73"/>
      <c r="C160" s="31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</row>
    <row r="161" spans="1:84" s="10" customFormat="1" ht="15">
      <c r="A161" s="45"/>
      <c r="B161" s="6"/>
      <c r="C161" s="26"/>
      <c r="D161" s="6"/>
      <c r="E161" s="6"/>
      <c r="F161" s="6"/>
      <c r="G161" s="6"/>
      <c r="H161" s="6"/>
      <c r="I161" s="6"/>
      <c r="J161" s="6"/>
      <c r="K161" s="6"/>
      <c r="L161" s="6"/>
      <c r="M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</row>
    <row r="162" spans="1:84" s="10" customFormat="1" ht="15">
      <c r="A162" s="45"/>
      <c r="B162" s="6"/>
      <c r="C162" s="26"/>
      <c r="D162" s="6"/>
      <c r="E162" s="6"/>
      <c r="F162" s="6"/>
      <c r="G162" s="6"/>
      <c r="H162" s="6"/>
      <c r="I162" s="6"/>
      <c r="J162" s="6"/>
      <c r="K162" s="6"/>
      <c r="L162" s="6"/>
      <c r="M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</row>
    <row r="163" spans="1:84" s="10" customFormat="1" ht="15">
      <c r="A163" s="45"/>
      <c r="B163" s="6"/>
      <c r="C163" s="26"/>
      <c r="D163" s="6"/>
      <c r="E163" s="6"/>
      <c r="F163" s="6"/>
      <c r="G163" s="6"/>
      <c r="H163" s="6"/>
      <c r="I163" s="6"/>
      <c r="J163" s="6"/>
      <c r="K163" s="6"/>
      <c r="L163" s="6"/>
      <c r="M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</row>
    <row r="164" spans="1:84" s="10" customFormat="1" ht="15">
      <c r="A164" s="45"/>
      <c r="B164" s="6"/>
      <c r="C164" s="26"/>
      <c r="D164" s="6"/>
      <c r="E164" s="6"/>
      <c r="F164" s="6"/>
      <c r="G164" s="6"/>
      <c r="H164" s="6"/>
      <c r="I164" s="6"/>
      <c r="J164" s="6"/>
      <c r="K164" s="6"/>
      <c r="L164" s="6"/>
      <c r="M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</row>
    <row r="165" spans="1:84" s="10" customFormat="1" ht="15">
      <c r="A165" s="45"/>
      <c r="B165" s="6"/>
      <c r="C165" s="26"/>
      <c r="D165" s="6"/>
      <c r="E165" s="6"/>
      <c r="F165" s="6"/>
      <c r="G165" s="6"/>
      <c r="H165" s="6"/>
      <c r="I165" s="6"/>
      <c r="J165" s="6"/>
      <c r="K165" s="6"/>
      <c r="L165" s="6"/>
      <c r="M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</row>
    <row r="166" spans="1:84" s="10" customFormat="1" ht="15">
      <c r="A166" s="45"/>
      <c r="B166" s="6"/>
      <c r="C166" s="26"/>
      <c r="D166" s="6"/>
      <c r="E166" s="6"/>
      <c r="F166" s="6"/>
      <c r="G166" s="6"/>
      <c r="H166" s="6"/>
      <c r="I166" s="6"/>
      <c r="J166" s="6"/>
      <c r="K166" s="6"/>
      <c r="L166" s="6"/>
      <c r="M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</row>
    <row r="167" spans="1:84" s="10" customFormat="1" ht="15">
      <c r="A167" s="45"/>
      <c r="B167" s="6"/>
      <c r="C167" s="26"/>
      <c r="D167" s="6"/>
      <c r="E167" s="6"/>
      <c r="F167" s="6"/>
      <c r="G167" s="6"/>
      <c r="H167" s="6"/>
      <c r="I167" s="6"/>
      <c r="J167" s="6"/>
      <c r="K167" s="6"/>
      <c r="L167" s="6"/>
      <c r="M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</row>
    <row r="168" spans="1:84" s="10" customFormat="1" ht="15">
      <c r="A168" s="45"/>
      <c r="B168" s="6"/>
      <c r="C168" s="26"/>
      <c r="D168" s="6"/>
      <c r="E168" s="6"/>
      <c r="F168" s="6"/>
      <c r="G168" s="6"/>
      <c r="H168" s="6"/>
      <c r="I168" s="6"/>
      <c r="J168" s="6"/>
      <c r="K168" s="6"/>
      <c r="L168" s="6"/>
      <c r="M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</row>
    <row r="169" spans="1:84" s="10" customFormat="1" ht="15">
      <c r="A169" s="45"/>
      <c r="B169" s="6"/>
      <c r="C169" s="26"/>
      <c r="D169" s="6"/>
      <c r="E169" s="6"/>
      <c r="F169" s="6"/>
      <c r="G169" s="6"/>
      <c r="H169" s="6"/>
      <c r="I169" s="6"/>
      <c r="J169" s="6"/>
      <c r="K169" s="6"/>
      <c r="L169" s="6"/>
      <c r="M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</row>
    <row r="170" spans="1:4" s="10" customFormat="1" ht="15">
      <c r="A170" s="45"/>
      <c r="C170" s="26"/>
      <c r="D170" s="72"/>
    </row>
    <row r="171" spans="1:48" s="3" customFormat="1" ht="15">
      <c r="A171" s="35"/>
      <c r="C171" s="19"/>
      <c r="D171" s="14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</row>
    <row r="172" spans="1:48" s="3" customFormat="1" ht="15">
      <c r="A172" s="35"/>
      <c r="C172" s="19"/>
      <c r="D172" s="14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</row>
    <row r="173" spans="1:48" s="3" customFormat="1" ht="15">
      <c r="A173" s="35"/>
      <c r="C173" s="19"/>
      <c r="D173" s="14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</row>
    <row r="174" spans="1:48" s="3" customFormat="1" ht="15">
      <c r="A174" s="35"/>
      <c r="C174" s="19"/>
      <c r="D174" s="14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</row>
    <row r="175" spans="1:48" s="3" customFormat="1" ht="15">
      <c r="A175" s="35"/>
      <c r="C175" s="19"/>
      <c r="D175" s="14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</row>
    <row r="176" spans="1:48" s="3" customFormat="1" ht="15">
      <c r="A176" s="35"/>
      <c r="C176" s="19"/>
      <c r="D176" s="14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</row>
    <row r="177" spans="1:48" s="3" customFormat="1" ht="15">
      <c r="A177" s="35"/>
      <c r="C177" s="19"/>
      <c r="D177" s="14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</row>
    <row r="178" spans="1:48" s="3" customFormat="1" ht="15">
      <c r="A178" s="35"/>
      <c r="C178" s="19"/>
      <c r="D178" s="14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</row>
    <row r="179" spans="1:48" s="3" customFormat="1" ht="15">
      <c r="A179" s="35"/>
      <c r="C179" s="19"/>
      <c r="D179" s="14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</row>
    <row r="180" spans="1:48" s="3" customFormat="1" ht="15">
      <c r="A180" s="35"/>
      <c r="C180" s="19"/>
      <c r="D180" s="14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</row>
    <row r="181" spans="1:48" s="3" customFormat="1" ht="15">
      <c r="A181" s="35"/>
      <c r="C181" s="19"/>
      <c r="D181" s="14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</row>
    <row r="182" spans="1:48" s="3" customFormat="1" ht="15">
      <c r="A182" s="35"/>
      <c r="C182" s="19"/>
      <c r="D182" s="14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</row>
    <row r="183" spans="1:48" s="3" customFormat="1" ht="15">
      <c r="A183" s="35"/>
      <c r="C183" s="19"/>
      <c r="D183" s="14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</row>
    <row r="184" spans="1:48" s="3" customFormat="1" ht="15">
      <c r="A184" s="35"/>
      <c r="C184" s="19"/>
      <c r="D184" s="14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</row>
    <row r="185" spans="1:48" s="3" customFormat="1" ht="15">
      <c r="A185" s="35"/>
      <c r="C185" s="19"/>
      <c r="D185" s="14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</row>
    <row r="186" spans="1:48" s="3" customFormat="1" ht="15">
      <c r="A186" s="35"/>
      <c r="C186" s="19"/>
      <c r="D186" s="14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</row>
    <row r="187" spans="1:48" s="3" customFormat="1" ht="15">
      <c r="A187" s="35"/>
      <c r="C187" s="19"/>
      <c r="D187" s="14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</row>
    <row r="188" spans="1:48" s="3" customFormat="1" ht="15">
      <c r="A188" s="35"/>
      <c r="C188" s="19"/>
      <c r="D188" s="14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</row>
    <row r="189" spans="1:48" s="3" customFormat="1" ht="15">
      <c r="A189" s="35"/>
      <c r="C189" s="19"/>
      <c r="D189" s="14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</row>
    <row r="190" spans="1:48" s="3" customFormat="1" ht="15">
      <c r="A190" s="35"/>
      <c r="C190" s="19"/>
      <c r="D190" s="14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</row>
    <row r="191" spans="1:48" s="3" customFormat="1" ht="15">
      <c r="A191" s="35"/>
      <c r="C191" s="19"/>
      <c r="D191" s="14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</row>
    <row r="192" spans="1:48" s="3" customFormat="1" ht="15">
      <c r="A192" s="35"/>
      <c r="C192" s="19"/>
      <c r="D192" s="14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</row>
    <row r="193" spans="1:48" s="3" customFormat="1" ht="15">
      <c r="A193" s="35"/>
      <c r="C193" s="19"/>
      <c r="D193" s="14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</row>
    <row r="194" spans="1:48" s="3" customFormat="1" ht="15">
      <c r="A194" s="35"/>
      <c r="C194" s="19"/>
      <c r="D194" s="14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</row>
    <row r="195" spans="1:48" s="3" customFormat="1" ht="15">
      <c r="A195" s="35"/>
      <c r="C195" s="19"/>
      <c r="D195" s="14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</row>
    <row r="196" spans="1:48" s="3" customFormat="1" ht="15">
      <c r="A196" s="35"/>
      <c r="C196" s="19"/>
      <c r="D196" s="14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</row>
    <row r="197" spans="1:48" s="3" customFormat="1" ht="15">
      <c r="A197" s="35"/>
      <c r="C197" s="19"/>
      <c r="D197" s="14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</row>
    <row r="198" spans="1:48" s="3" customFormat="1" ht="15">
      <c r="A198" s="35"/>
      <c r="C198" s="19"/>
      <c r="D198" s="14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</row>
    <row r="199" spans="1:48" s="3" customFormat="1" ht="15">
      <c r="A199" s="35"/>
      <c r="C199" s="19"/>
      <c r="D199" s="14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</row>
    <row r="200" spans="1:48" s="3" customFormat="1" ht="15">
      <c r="A200" s="35"/>
      <c r="C200" s="19"/>
      <c r="D200" s="14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</row>
    <row r="201" spans="1:48" s="3" customFormat="1" ht="15">
      <c r="A201" s="35"/>
      <c r="C201" s="19"/>
      <c r="D201" s="14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</row>
    <row r="202" spans="1:48" s="3" customFormat="1" ht="15">
      <c r="A202" s="35"/>
      <c r="C202" s="19"/>
      <c r="D202" s="14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</row>
    <row r="203" spans="1:48" s="3" customFormat="1" ht="15">
      <c r="A203" s="35"/>
      <c r="C203" s="19"/>
      <c r="D203" s="14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</row>
    <row r="204" spans="1:48" s="3" customFormat="1" ht="15">
      <c r="A204" s="35"/>
      <c r="C204" s="19"/>
      <c r="D204" s="14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</row>
    <row r="205" spans="1:48" s="3" customFormat="1" ht="15">
      <c r="A205" s="35"/>
      <c r="C205" s="19"/>
      <c r="D205" s="14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</row>
    <row r="206" spans="1:48" s="3" customFormat="1" ht="15">
      <c r="A206" s="35"/>
      <c r="C206" s="19"/>
      <c r="D206" s="14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</row>
    <row r="207" spans="1:48" s="3" customFormat="1" ht="15">
      <c r="A207" s="35"/>
      <c r="C207" s="19"/>
      <c r="D207" s="14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</row>
    <row r="208" spans="1:48" s="3" customFormat="1" ht="15">
      <c r="A208" s="35"/>
      <c r="C208" s="19"/>
      <c r="D208" s="14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</row>
    <row r="209" spans="1:48" s="3" customFormat="1" ht="15">
      <c r="A209" s="35"/>
      <c r="C209" s="19"/>
      <c r="D209" s="14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</row>
    <row r="210" spans="1:48" s="3" customFormat="1" ht="15">
      <c r="A210" s="35"/>
      <c r="C210" s="19"/>
      <c r="D210" s="14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</row>
    <row r="211" spans="1:48" s="3" customFormat="1" ht="15">
      <c r="A211" s="35"/>
      <c r="C211" s="19"/>
      <c r="D211" s="14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</row>
    <row r="212" spans="1:48" s="3" customFormat="1" ht="15">
      <c r="A212" s="35"/>
      <c r="C212" s="19"/>
      <c r="D212" s="14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</row>
    <row r="213" spans="1:48" s="3" customFormat="1" ht="15">
      <c r="A213" s="35"/>
      <c r="C213" s="19"/>
      <c r="D213" s="14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</row>
    <row r="214" spans="1:48" s="3" customFormat="1" ht="15">
      <c r="A214" s="35"/>
      <c r="C214" s="19"/>
      <c r="D214" s="14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</row>
    <row r="215" spans="1:48" s="3" customFormat="1" ht="15">
      <c r="A215" s="35"/>
      <c r="C215" s="19"/>
      <c r="D215" s="14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</row>
    <row r="216" spans="1:48" s="3" customFormat="1" ht="15">
      <c r="A216" s="35"/>
      <c r="C216" s="19"/>
      <c r="D216" s="14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</row>
    <row r="217" spans="1:48" s="3" customFormat="1" ht="15">
      <c r="A217" s="35"/>
      <c r="C217" s="19"/>
      <c r="D217" s="14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</row>
    <row r="218" spans="1:48" s="3" customFormat="1" ht="15">
      <c r="A218" s="35"/>
      <c r="C218" s="19"/>
      <c r="D218" s="14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</row>
    <row r="219" spans="1:48" s="3" customFormat="1" ht="15">
      <c r="A219" s="35"/>
      <c r="C219" s="19"/>
      <c r="D219" s="14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</row>
    <row r="220" spans="1:48" s="3" customFormat="1" ht="15">
      <c r="A220" s="35"/>
      <c r="C220" s="19"/>
      <c r="D220" s="14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</row>
    <row r="221" spans="1:48" s="3" customFormat="1" ht="15">
      <c r="A221" s="35"/>
      <c r="C221" s="19"/>
      <c r="D221" s="14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</row>
    <row r="222" spans="1:48" s="3" customFormat="1" ht="15">
      <c r="A222" s="35"/>
      <c r="C222" s="19"/>
      <c r="D222" s="14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</row>
    <row r="223" spans="1:48" s="3" customFormat="1" ht="15">
      <c r="A223" s="35"/>
      <c r="C223" s="19"/>
      <c r="D223" s="14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</row>
    <row r="224" spans="1:48" s="3" customFormat="1" ht="15">
      <c r="A224" s="35"/>
      <c r="C224" s="19"/>
      <c r="D224" s="14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</row>
    <row r="225" spans="1:48" s="3" customFormat="1" ht="15">
      <c r="A225" s="35"/>
      <c r="C225" s="19"/>
      <c r="D225" s="14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</row>
    <row r="226" spans="1:48" s="3" customFormat="1" ht="15">
      <c r="A226" s="35"/>
      <c r="C226" s="19"/>
      <c r="D226" s="14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</row>
    <row r="227" spans="1:48" s="3" customFormat="1" ht="15">
      <c r="A227" s="35"/>
      <c r="C227" s="19"/>
      <c r="D227" s="14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</row>
    <row r="228" spans="1:48" s="3" customFormat="1" ht="15">
      <c r="A228" s="35"/>
      <c r="C228" s="19"/>
      <c r="D228" s="14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</row>
    <row r="229" spans="1:48" s="3" customFormat="1" ht="15">
      <c r="A229" s="35"/>
      <c r="C229" s="19"/>
      <c r="D229" s="14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</row>
    <row r="230" spans="1:48" s="3" customFormat="1" ht="15">
      <c r="A230" s="35"/>
      <c r="C230" s="19"/>
      <c r="D230" s="14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</row>
    <row r="231" spans="1:48" s="3" customFormat="1" ht="15">
      <c r="A231" s="35"/>
      <c r="C231" s="19"/>
      <c r="D231" s="14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</row>
    <row r="232" spans="1:48" s="3" customFormat="1" ht="15">
      <c r="A232" s="35"/>
      <c r="C232" s="19"/>
      <c r="D232" s="14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</row>
    <row r="233" spans="1:48" s="3" customFormat="1" ht="15">
      <c r="A233" s="35"/>
      <c r="C233" s="19"/>
      <c r="D233" s="14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</row>
    <row r="234" spans="1:48" s="3" customFormat="1" ht="15">
      <c r="A234" s="35"/>
      <c r="C234" s="19"/>
      <c r="D234" s="14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</row>
    <row r="235" spans="1:48" s="3" customFormat="1" ht="15">
      <c r="A235" s="35"/>
      <c r="C235" s="19"/>
      <c r="D235" s="14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</row>
    <row r="236" spans="1:48" s="3" customFormat="1" ht="15">
      <c r="A236" s="35"/>
      <c r="C236" s="19"/>
      <c r="D236" s="14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</row>
    <row r="237" spans="1:48" s="3" customFormat="1" ht="15">
      <c r="A237" s="35"/>
      <c r="C237" s="19"/>
      <c r="D237" s="14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</row>
    <row r="238" spans="1:48" s="3" customFormat="1" ht="15">
      <c r="A238" s="35"/>
      <c r="C238" s="19"/>
      <c r="D238" s="14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</row>
    <row r="239" spans="1:48" s="3" customFormat="1" ht="15">
      <c r="A239" s="35"/>
      <c r="C239" s="19"/>
      <c r="D239" s="14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</row>
    <row r="240" spans="1:48" s="3" customFormat="1" ht="15">
      <c r="A240" s="35"/>
      <c r="C240" s="19"/>
      <c r="D240" s="14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</row>
    <row r="241" spans="1:48" s="3" customFormat="1" ht="15">
      <c r="A241" s="35"/>
      <c r="C241" s="19"/>
      <c r="D241" s="14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</row>
    <row r="242" spans="1:48" s="3" customFormat="1" ht="15">
      <c r="A242" s="35"/>
      <c r="C242" s="19"/>
      <c r="D242" s="14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</row>
    <row r="243" spans="1:48" s="3" customFormat="1" ht="15">
      <c r="A243" s="35"/>
      <c r="C243" s="19"/>
      <c r="D243" s="14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</row>
    <row r="244" spans="1:48" s="3" customFormat="1" ht="15">
      <c r="A244" s="35"/>
      <c r="C244" s="19"/>
      <c r="D244" s="14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</row>
    <row r="245" spans="1:48" s="3" customFormat="1" ht="15">
      <c r="A245" s="35"/>
      <c r="C245" s="19"/>
      <c r="D245" s="14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</row>
    <row r="246" spans="1:48" s="3" customFormat="1" ht="15">
      <c r="A246" s="35"/>
      <c r="C246" s="19"/>
      <c r="D246" s="14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</row>
    <row r="247" spans="1:48" s="3" customFormat="1" ht="15">
      <c r="A247" s="35"/>
      <c r="C247" s="19"/>
      <c r="D247" s="14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</row>
    <row r="248" spans="1:48" s="3" customFormat="1" ht="15">
      <c r="A248" s="35"/>
      <c r="C248" s="19"/>
      <c r="D248" s="14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</row>
    <row r="249" spans="1:48" s="3" customFormat="1" ht="15">
      <c r="A249" s="35"/>
      <c r="C249" s="19"/>
      <c r="D249" s="14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</row>
    <row r="250" spans="1:48" s="3" customFormat="1" ht="15">
      <c r="A250" s="35"/>
      <c r="C250" s="19"/>
      <c r="D250" s="14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</row>
    <row r="251" spans="1:48" s="3" customFormat="1" ht="15">
      <c r="A251" s="35"/>
      <c r="C251" s="19"/>
      <c r="D251" s="14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</row>
    <row r="252" spans="1:48" s="3" customFormat="1" ht="15">
      <c r="A252" s="35"/>
      <c r="C252" s="19"/>
      <c r="D252" s="14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</row>
    <row r="253" spans="1:48" s="3" customFormat="1" ht="15">
      <c r="A253" s="35"/>
      <c r="C253" s="19"/>
      <c r="D253" s="14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</row>
    <row r="254" spans="1:48" s="3" customFormat="1" ht="15">
      <c r="A254" s="35"/>
      <c r="C254" s="19"/>
      <c r="D254" s="14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</row>
    <row r="255" spans="1:48" s="3" customFormat="1" ht="15">
      <c r="A255" s="35"/>
      <c r="C255" s="19"/>
      <c r="D255" s="14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</row>
    <row r="256" spans="1:48" s="3" customFormat="1" ht="15">
      <c r="A256" s="35"/>
      <c r="C256" s="19"/>
      <c r="D256" s="14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</row>
    <row r="257" spans="1:48" s="3" customFormat="1" ht="15">
      <c r="A257" s="35"/>
      <c r="C257" s="19"/>
      <c r="D257" s="14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</row>
    <row r="258" spans="1:48" s="3" customFormat="1" ht="15">
      <c r="A258" s="35"/>
      <c r="C258" s="19"/>
      <c r="D258" s="14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</row>
    <row r="259" spans="1:48" s="3" customFormat="1" ht="15">
      <c r="A259" s="35"/>
      <c r="C259" s="19"/>
      <c r="D259" s="14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</row>
    <row r="260" spans="1:48" s="3" customFormat="1" ht="15">
      <c r="A260" s="35"/>
      <c r="C260" s="19"/>
      <c r="D260" s="14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</row>
    <row r="261" spans="1:48" s="3" customFormat="1" ht="15">
      <c r="A261" s="35"/>
      <c r="C261" s="19"/>
      <c r="D261" s="14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</row>
    <row r="262" spans="1:48" s="3" customFormat="1" ht="15">
      <c r="A262" s="35"/>
      <c r="C262" s="19"/>
      <c r="D262" s="14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</row>
    <row r="263" spans="1:48" s="3" customFormat="1" ht="15">
      <c r="A263" s="35"/>
      <c r="C263" s="19"/>
      <c r="D263" s="14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</row>
    <row r="264" spans="1:48" s="3" customFormat="1" ht="15">
      <c r="A264" s="35"/>
      <c r="C264" s="19"/>
      <c r="D264" s="14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</row>
    <row r="265" spans="1:48" s="3" customFormat="1" ht="15">
      <c r="A265" s="35"/>
      <c r="C265" s="19"/>
      <c r="D265" s="14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</row>
    <row r="266" spans="1:48" s="3" customFormat="1" ht="15">
      <c r="A266" s="35"/>
      <c r="C266" s="19"/>
      <c r="D266" s="14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</row>
    <row r="267" spans="1:48" s="3" customFormat="1" ht="15">
      <c r="A267" s="35"/>
      <c r="C267" s="19"/>
      <c r="D267" s="14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</row>
    <row r="268" spans="1:48" s="3" customFormat="1" ht="15">
      <c r="A268" s="35"/>
      <c r="C268" s="19"/>
      <c r="D268" s="14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</row>
    <row r="269" spans="1:48" s="3" customFormat="1" ht="15">
      <c r="A269" s="35"/>
      <c r="C269" s="19"/>
      <c r="D269" s="14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</row>
    <row r="270" spans="1:48" s="3" customFormat="1" ht="15">
      <c r="A270" s="35"/>
      <c r="C270" s="19"/>
      <c r="D270" s="14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</row>
    <row r="271" spans="1:48" s="3" customFormat="1" ht="15">
      <c r="A271" s="35"/>
      <c r="C271" s="19"/>
      <c r="D271" s="14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</row>
    <row r="272" spans="1:48" s="3" customFormat="1" ht="15">
      <c r="A272" s="35"/>
      <c r="C272" s="19"/>
      <c r="D272" s="14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</row>
    <row r="273" spans="1:48" s="3" customFormat="1" ht="15">
      <c r="A273" s="35"/>
      <c r="C273" s="19"/>
      <c r="D273" s="14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</row>
    <row r="274" spans="1:48" s="3" customFormat="1" ht="15">
      <c r="A274" s="35"/>
      <c r="C274" s="19"/>
      <c r="D274" s="14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</row>
    <row r="275" spans="1:48" s="3" customFormat="1" ht="15">
      <c r="A275" s="35"/>
      <c r="C275" s="19"/>
      <c r="D275" s="14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</row>
    <row r="276" spans="1:48" s="3" customFormat="1" ht="15">
      <c r="A276" s="35"/>
      <c r="C276" s="19"/>
      <c r="D276" s="14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</row>
    <row r="277" spans="1:48" s="3" customFormat="1" ht="15">
      <c r="A277" s="35"/>
      <c r="C277" s="19"/>
      <c r="D277" s="14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</row>
    <row r="278" spans="1:48" s="3" customFormat="1" ht="15">
      <c r="A278" s="35"/>
      <c r="C278" s="19"/>
      <c r="D278" s="14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</row>
    <row r="279" spans="1:48" s="3" customFormat="1" ht="15">
      <c r="A279" s="35"/>
      <c r="C279" s="19"/>
      <c r="D279" s="14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</row>
    <row r="280" spans="1:48" s="3" customFormat="1" ht="15">
      <c r="A280" s="35"/>
      <c r="C280" s="19"/>
      <c r="D280" s="14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</row>
    <row r="281" spans="1:48" s="3" customFormat="1" ht="15">
      <c r="A281" s="35"/>
      <c r="C281" s="19"/>
      <c r="D281" s="14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</row>
    <row r="282" spans="1:48" s="3" customFormat="1" ht="15">
      <c r="A282" s="35"/>
      <c r="C282" s="19"/>
      <c r="D282" s="14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</row>
    <row r="283" spans="1:48" s="3" customFormat="1" ht="15">
      <c r="A283" s="35"/>
      <c r="C283" s="19"/>
      <c r="D283" s="14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</row>
    <row r="284" spans="1:48" s="3" customFormat="1" ht="15">
      <c r="A284" s="35"/>
      <c r="C284" s="19"/>
      <c r="D284" s="14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</row>
    <row r="285" spans="1:48" s="3" customFormat="1" ht="15">
      <c r="A285" s="35"/>
      <c r="C285" s="19"/>
      <c r="D285" s="14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</row>
    <row r="286" spans="1:48" s="3" customFormat="1" ht="15">
      <c r="A286" s="35"/>
      <c r="C286" s="19"/>
      <c r="D286" s="14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</row>
    <row r="287" spans="1:48" s="3" customFormat="1" ht="15">
      <c r="A287" s="35"/>
      <c r="C287" s="19"/>
      <c r="D287" s="14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</row>
    <row r="288" spans="1:48" s="3" customFormat="1" ht="15">
      <c r="A288" s="35"/>
      <c r="C288" s="19"/>
      <c r="D288" s="14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</row>
    <row r="289" spans="1:48" s="3" customFormat="1" ht="15">
      <c r="A289" s="35"/>
      <c r="C289" s="19"/>
      <c r="D289" s="14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</row>
    <row r="290" spans="1:48" s="3" customFormat="1" ht="15">
      <c r="A290" s="35"/>
      <c r="C290" s="19"/>
      <c r="D290" s="14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</row>
    <row r="291" spans="1:48" s="3" customFormat="1" ht="15">
      <c r="A291" s="35"/>
      <c r="C291" s="19"/>
      <c r="D291" s="14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</row>
    <row r="292" spans="1:48" s="3" customFormat="1" ht="15">
      <c r="A292" s="35"/>
      <c r="C292" s="19"/>
      <c r="D292" s="14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</row>
    <row r="293" spans="1:48" s="3" customFormat="1" ht="15">
      <c r="A293" s="35"/>
      <c r="C293" s="19"/>
      <c r="D293" s="14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</row>
    <row r="294" spans="1:48" s="3" customFormat="1" ht="15">
      <c r="A294" s="35"/>
      <c r="C294" s="19"/>
      <c r="D294" s="14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</row>
    <row r="295" spans="1:48" s="3" customFormat="1" ht="15">
      <c r="A295" s="35"/>
      <c r="C295" s="19"/>
      <c r="D295" s="14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</row>
    <row r="296" spans="1:48" s="3" customFormat="1" ht="15">
      <c r="A296" s="35"/>
      <c r="C296" s="19"/>
      <c r="D296" s="14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</row>
    <row r="297" spans="1:48" s="3" customFormat="1" ht="15">
      <c r="A297" s="35"/>
      <c r="C297" s="19"/>
      <c r="D297" s="14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</row>
    <row r="298" spans="1:48" s="3" customFormat="1" ht="15">
      <c r="A298" s="35"/>
      <c r="C298" s="19"/>
      <c r="D298" s="14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</row>
    <row r="299" spans="1:48" s="3" customFormat="1" ht="15">
      <c r="A299" s="35"/>
      <c r="C299" s="19"/>
      <c r="D299" s="14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</row>
    <row r="300" spans="1:48" s="3" customFormat="1" ht="15">
      <c r="A300" s="35"/>
      <c r="C300" s="19"/>
      <c r="D300" s="14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</row>
    <row r="301" spans="1:48" s="3" customFormat="1" ht="15">
      <c r="A301" s="35"/>
      <c r="C301" s="19"/>
      <c r="D301" s="14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</row>
    <row r="302" spans="1:48" s="3" customFormat="1" ht="15">
      <c r="A302" s="35"/>
      <c r="C302" s="19"/>
      <c r="D302" s="14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</row>
    <row r="303" spans="1:48" s="3" customFormat="1" ht="15">
      <c r="A303" s="35"/>
      <c r="C303" s="19"/>
      <c r="D303" s="14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</row>
    <row r="304" spans="1:48" s="3" customFormat="1" ht="15">
      <c r="A304" s="35"/>
      <c r="C304" s="19"/>
      <c r="D304" s="14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</row>
    <row r="305" spans="1:48" s="3" customFormat="1" ht="15">
      <c r="A305" s="35"/>
      <c r="C305" s="19"/>
      <c r="D305" s="14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</row>
    <row r="306" spans="1:48" s="3" customFormat="1" ht="15">
      <c r="A306" s="35"/>
      <c r="C306" s="19"/>
      <c r="D306" s="14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</row>
    <row r="307" spans="1:48" s="3" customFormat="1" ht="15">
      <c r="A307" s="35"/>
      <c r="C307" s="19"/>
      <c r="D307" s="14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</row>
    <row r="308" spans="1:48" s="3" customFormat="1" ht="15">
      <c r="A308" s="35"/>
      <c r="C308" s="19"/>
      <c r="D308" s="14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</row>
    <row r="309" spans="1:48" s="3" customFormat="1" ht="15">
      <c r="A309" s="35"/>
      <c r="C309" s="19"/>
      <c r="D309" s="14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</row>
    <row r="310" spans="1:48" s="3" customFormat="1" ht="15">
      <c r="A310" s="35"/>
      <c r="C310" s="19"/>
      <c r="D310" s="14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</row>
    <row r="311" spans="1:48" s="3" customFormat="1" ht="15">
      <c r="A311" s="35"/>
      <c r="C311" s="19"/>
      <c r="D311" s="14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</row>
    <row r="312" spans="1:48" s="3" customFormat="1" ht="15">
      <c r="A312" s="35"/>
      <c r="C312" s="19"/>
      <c r="D312" s="14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</row>
    <row r="313" spans="1:48" s="3" customFormat="1" ht="15">
      <c r="A313" s="35"/>
      <c r="C313" s="19"/>
      <c r="D313" s="14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</row>
    <row r="314" spans="1:48" s="3" customFormat="1" ht="15">
      <c r="A314" s="35"/>
      <c r="C314" s="19"/>
      <c r="D314" s="14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</row>
    <row r="315" spans="1:48" s="3" customFormat="1" ht="15">
      <c r="A315" s="35"/>
      <c r="C315" s="19"/>
      <c r="D315" s="14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</row>
    <row r="316" spans="1:48" s="3" customFormat="1" ht="15">
      <c r="A316" s="35"/>
      <c r="C316" s="19"/>
      <c r="D316" s="14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</row>
    <row r="317" spans="1:48" s="3" customFormat="1" ht="15">
      <c r="A317" s="35"/>
      <c r="C317" s="19"/>
      <c r="D317" s="14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</row>
    <row r="318" spans="1:48" s="3" customFormat="1" ht="15">
      <c r="A318" s="35"/>
      <c r="C318" s="19"/>
      <c r="D318" s="14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</row>
    <row r="319" spans="1:48" s="3" customFormat="1" ht="15">
      <c r="A319" s="35"/>
      <c r="C319" s="19"/>
      <c r="D319" s="14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</row>
    <row r="320" spans="1:48" s="3" customFormat="1" ht="15">
      <c r="A320" s="35"/>
      <c r="C320" s="19"/>
      <c r="D320" s="14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</row>
    <row r="321" spans="1:48" s="3" customFormat="1" ht="15">
      <c r="A321" s="35"/>
      <c r="C321" s="19"/>
      <c r="D321" s="14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</row>
    <row r="322" spans="1:48" s="3" customFormat="1" ht="15">
      <c r="A322" s="35"/>
      <c r="C322" s="19"/>
      <c r="D322" s="14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</row>
    <row r="323" spans="1:48" s="3" customFormat="1" ht="15">
      <c r="A323" s="35"/>
      <c r="C323" s="19"/>
      <c r="D323" s="14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</row>
    <row r="324" spans="1:48" s="3" customFormat="1" ht="15">
      <c r="A324" s="35"/>
      <c r="C324" s="19"/>
      <c r="D324" s="14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</row>
    <row r="325" spans="1:48" s="3" customFormat="1" ht="15">
      <c r="A325" s="35"/>
      <c r="C325" s="19"/>
      <c r="D325" s="14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</row>
    <row r="326" spans="1:48" s="3" customFormat="1" ht="15">
      <c r="A326" s="35"/>
      <c r="C326" s="19"/>
      <c r="D326" s="14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</row>
    <row r="327" spans="1:48" s="3" customFormat="1" ht="15">
      <c r="A327" s="35"/>
      <c r="C327" s="19"/>
      <c r="D327" s="14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</row>
    <row r="328" spans="1:48" s="3" customFormat="1" ht="15">
      <c r="A328" s="35"/>
      <c r="C328" s="19"/>
      <c r="D328" s="14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</row>
    <row r="329" spans="1:48" s="3" customFormat="1" ht="15">
      <c r="A329" s="35"/>
      <c r="C329" s="19"/>
      <c r="D329" s="14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</row>
    <row r="330" spans="1:48" s="3" customFormat="1" ht="15">
      <c r="A330" s="35"/>
      <c r="C330" s="19"/>
      <c r="D330" s="14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</row>
    <row r="331" spans="1:48" s="3" customFormat="1" ht="15">
      <c r="A331" s="35"/>
      <c r="C331" s="19"/>
      <c r="D331" s="14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</row>
    <row r="332" spans="1:48" s="3" customFormat="1" ht="15">
      <c r="A332" s="35"/>
      <c r="C332" s="19"/>
      <c r="D332" s="14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</row>
    <row r="333" spans="1:48" s="3" customFormat="1" ht="15">
      <c r="A333" s="35"/>
      <c r="C333" s="19"/>
      <c r="D333" s="14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</row>
    <row r="334" spans="1:48" s="3" customFormat="1" ht="15">
      <c r="A334" s="35"/>
      <c r="C334" s="19"/>
      <c r="D334" s="14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</row>
    <row r="335" spans="1:48" s="3" customFormat="1" ht="15">
      <c r="A335" s="35"/>
      <c r="C335" s="19"/>
      <c r="D335" s="14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</row>
    <row r="336" spans="1:48" s="3" customFormat="1" ht="15">
      <c r="A336" s="35"/>
      <c r="C336" s="19"/>
      <c r="D336" s="14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</row>
    <row r="337" spans="1:48" s="3" customFormat="1" ht="15">
      <c r="A337" s="35"/>
      <c r="C337" s="19"/>
      <c r="D337" s="14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</row>
    <row r="338" spans="1:48" s="3" customFormat="1" ht="15">
      <c r="A338" s="35"/>
      <c r="C338" s="19"/>
      <c r="D338" s="14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</row>
    <row r="339" spans="1:48" s="3" customFormat="1" ht="15">
      <c r="A339" s="35"/>
      <c r="C339" s="19"/>
      <c r="D339" s="14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</row>
    <row r="340" spans="1:48" s="3" customFormat="1" ht="15">
      <c r="A340" s="35"/>
      <c r="C340" s="19"/>
      <c r="D340" s="14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</row>
    <row r="341" spans="1:48" s="3" customFormat="1" ht="15">
      <c r="A341" s="35"/>
      <c r="C341" s="19"/>
      <c r="D341" s="14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</row>
    <row r="342" spans="1:48" s="3" customFormat="1" ht="15">
      <c r="A342" s="35"/>
      <c r="C342" s="19"/>
      <c r="D342" s="14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</row>
    <row r="343" spans="1:48" s="3" customFormat="1" ht="15">
      <c r="A343" s="35"/>
      <c r="C343" s="19"/>
      <c r="D343" s="14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</row>
    <row r="344" spans="1:48" s="3" customFormat="1" ht="15">
      <c r="A344" s="35"/>
      <c r="C344" s="19"/>
      <c r="D344" s="14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</row>
    <row r="345" spans="1:48" s="3" customFormat="1" ht="15">
      <c r="A345" s="35"/>
      <c r="C345" s="19"/>
      <c r="D345" s="14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</row>
    <row r="346" spans="1:48" s="3" customFormat="1" ht="15">
      <c r="A346" s="35"/>
      <c r="C346" s="19"/>
      <c r="D346" s="14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</row>
    <row r="347" spans="1:48" s="3" customFormat="1" ht="15">
      <c r="A347" s="35"/>
      <c r="C347" s="19"/>
      <c r="D347" s="14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</row>
    <row r="348" spans="1:48" s="3" customFormat="1" ht="15">
      <c r="A348" s="35"/>
      <c r="C348" s="19"/>
      <c r="D348" s="14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</row>
    <row r="349" spans="1:48" s="3" customFormat="1" ht="15">
      <c r="A349" s="35"/>
      <c r="C349" s="19"/>
      <c r="D349" s="14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</row>
    <row r="350" spans="1:48" s="3" customFormat="1" ht="15">
      <c r="A350" s="35"/>
      <c r="C350" s="19"/>
      <c r="D350" s="14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</row>
    <row r="351" spans="1:48" s="3" customFormat="1" ht="15">
      <c r="A351" s="35"/>
      <c r="C351" s="19"/>
      <c r="D351" s="14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</row>
    <row r="352" spans="1:48" s="3" customFormat="1" ht="15">
      <c r="A352" s="35"/>
      <c r="C352" s="19"/>
      <c r="D352" s="14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</row>
    <row r="353" spans="1:48" s="3" customFormat="1" ht="15">
      <c r="A353" s="35"/>
      <c r="C353" s="19"/>
      <c r="D353" s="14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</row>
    <row r="354" spans="1:48" s="3" customFormat="1" ht="15">
      <c r="A354" s="35"/>
      <c r="C354" s="19"/>
      <c r="D354" s="14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</row>
    <row r="355" spans="1:48" s="3" customFormat="1" ht="15">
      <c r="A355" s="35"/>
      <c r="C355" s="19"/>
      <c r="D355" s="14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</row>
    <row r="356" spans="1:48" s="3" customFormat="1" ht="15">
      <c r="A356" s="35"/>
      <c r="C356" s="19"/>
      <c r="D356" s="14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</row>
    <row r="357" spans="1:48" s="3" customFormat="1" ht="15">
      <c r="A357" s="35"/>
      <c r="C357" s="19"/>
      <c r="D357" s="14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</row>
    <row r="358" spans="1:48" s="3" customFormat="1" ht="15">
      <c r="A358" s="35"/>
      <c r="C358" s="19"/>
      <c r="D358" s="14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</row>
    <row r="359" spans="1:48" s="3" customFormat="1" ht="15">
      <c r="A359" s="35"/>
      <c r="C359" s="19"/>
      <c r="D359" s="14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</row>
    <row r="360" spans="1:48" s="3" customFormat="1" ht="15">
      <c r="A360" s="35"/>
      <c r="C360" s="19"/>
      <c r="D360" s="14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</row>
    <row r="361" spans="1:48" s="3" customFormat="1" ht="15">
      <c r="A361" s="35"/>
      <c r="C361" s="19"/>
      <c r="D361" s="14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</row>
    <row r="362" spans="1:48" s="3" customFormat="1" ht="15">
      <c r="A362" s="35"/>
      <c r="C362" s="19"/>
      <c r="D362" s="14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</row>
    <row r="363" spans="1:48" s="3" customFormat="1" ht="15">
      <c r="A363" s="35"/>
      <c r="C363" s="19"/>
      <c r="D363" s="14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</row>
    <row r="364" spans="1:48" s="3" customFormat="1" ht="15">
      <c r="A364" s="35"/>
      <c r="C364" s="19"/>
      <c r="D364" s="14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</row>
    <row r="365" spans="1:48" s="3" customFormat="1" ht="15">
      <c r="A365" s="35"/>
      <c r="C365" s="19"/>
      <c r="D365" s="14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</row>
    <row r="366" spans="1:48" s="3" customFormat="1" ht="15">
      <c r="A366" s="35"/>
      <c r="C366" s="19"/>
      <c r="D366" s="14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</row>
    <row r="367" spans="1:48" s="3" customFormat="1" ht="15">
      <c r="A367" s="35"/>
      <c r="C367" s="19"/>
      <c r="D367" s="14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</row>
    <row r="368" spans="1:48" s="3" customFormat="1" ht="15">
      <c r="A368" s="35"/>
      <c r="C368" s="19"/>
      <c r="D368" s="14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</row>
    <row r="369" spans="1:48" s="3" customFormat="1" ht="15">
      <c r="A369" s="35"/>
      <c r="C369" s="19"/>
      <c r="D369" s="14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</row>
    <row r="370" spans="1:48" s="3" customFormat="1" ht="15">
      <c r="A370" s="35"/>
      <c r="C370" s="19"/>
      <c r="D370" s="14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</row>
    <row r="371" spans="1:48" s="3" customFormat="1" ht="15">
      <c r="A371" s="35"/>
      <c r="C371" s="19"/>
      <c r="D371" s="14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</row>
    <row r="372" spans="1:48" s="3" customFormat="1" ht="15">
      <c r="A372" s="35"/>
      <c r="C372" s="19"/>
      <c r="D372" s="14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</row>
    <row r="373" spans="1:48" s="3" customFormat="1" ht="15">
      <c r="A373" s="35"/>
      <c r="C373" s="19"/>
      <c r="D373" s="14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</row>
    <row r="374" spans="1:48" s="3" customFormat="1" ht="15">
      <c r="A374" s="35"/>
      <c r="C374" s="19"/>
      <c r="D374" s="14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</row>
    <row r="375" spans="1:48" s="3" customFormat="1" ht="15">
      <c r="A375" s="35"/>
      <c r="C375" s="19"/>
      <c r="D375" s="14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</row>
    <row r="376" spans="1:48" s="3" customFormat="1" ht="15">
      <c r="A376" s="35"/>
      <c r="C376" s="19"/>
      <c r="D376" s="14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</row>
    <row r="377" spans="1:48" s="3" customFormat="1" ht="15">
      <c r="A377" s="35"/>
      <c r="C377" s="19"/>
      <c r="D377" s="14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</row>
    <row r="378" spans="1:48" s="3" customFormat="1" ht="15">
      <c r="A378" s="35"/>
      <c r="C378" s="19"/>
      <c r="D378" s="14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</row>
    <row r="379" spans="1:48" s="3" customFormat="1" ht="15">
      <c r="A379" s="35"/>
      <c r="C379" s="19"/>
      <c r="D379" s="14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</row>
    <row r="380" spans="1:48" s="3" customFormat="1" ht="15">
      <c r="A380" s="35"/>
      <c r="C380" s="19"/>
      <c r="D380" s="14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</row>
    <row r="381" spans="1:48" s="3" customFormat="1" ht="15">
      <c r="A381" s="35"/>
      <c r="C381" s="19"/>
      <c r="D381" s="14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</row>
    <row r="382" spans="1:48" s="3" customFormat="1" ht="15">
      <c r="A382" s="35"/>
      <c r="C382" s="19"/>
      <c r="D382" s="14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</row>
    <row r="383" spans="1:48" s="3" customFormat="1" ht="15">
      <c r="A383" s="35"/>
      <c r="C383" s="19"/>
      <c r="D383" s="14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</row>
    <row r="384" spans="1:48" s="3" customFormat="1" ht="15">
      <c r="A384" s="35"/>
      <c r="C384" s="19"/>
      <c r="D384" s="14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</row>
    <row r="385" spans="1:48" s="3" customFormat="1" ht="15">
      <c r="A385" s="35"/>
      <c r="C385" s="19"/>
      <c r="D385" s="14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</row>
    <row r="386" spans="1:48" s="3" customFormat="1" ht="15">
      <c r="A386" s="35"/>
      <c r="C386" s="19"/>
      <c r="D386" s="14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</row>
    <row r="387" spans="1:48" s="3" customFormat="1" ht="15">
      <c r="A387" s="35"/>
      <c r="C387" s="19"/>
      <c r="D387" s="14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</row>
    <row r="388" spans="1:48" s="3" customFormat="1" ht="15">
      <c r="A388" s="35"/>
      <c r="C388" s="19"/>
      <c r="D388" s="14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</row>
    <row r="389" spans="1:48" s="3" customFormat="1" ht="15">
      <c r="A389" s="35"/>
      <c r="C389" s="19"/>
      <c r="D389" s="14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</row>
    <row r="390" spans="1:48" s="3" customFormat="1" ht="15">
      <c r="A390" s="35"/>
      <c r="C390" s="19"/>
      <c r="D390" s="14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</row>
    <row r="391" spans="1:48" s="3" customFormat="1" ht="15">
      <c r="A391" s="35"/>
      <c r="C391" s="19"/>
      <c r="D391" s="14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</row>
    <row r="392" spans="1:48" s="3" customFormat="1" ht="15">
      <c r="A392" s="35"/>
      <c r="C392" s="19"/>
      <c r="D392" s="14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</row>
    <row r="393" spans="1:48" s="3" customFormat="1" ht="15">
      <c r="A393" s="35"/>
      <c r="C393" s="19"/>
      <c r="D393" s="14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</row>
    <row r="394" spans="1:48" s="3" customFormat="1" ht="15">
      <c r="A394" s="35"/>
      <c r="C394" s="19"/>
      <c r="D394" s="14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</row>
    <row r="395" spans="1:48" s="3" customFormat="1" ht="15">
      <c r="A395" s="35"/>
      <c r="C395" s="19"/>
      <c r="D395" s="14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</row>
    <row r="396" spans="1:48" s="3" customFormat="1" ht="15">
      <c r="A396" s="35"/>
      <c r="C396" s="19"/>
      <c r="D396" s="14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</row>
    <row r="397" spans="1:48" s="3" customFormat="1" ht="15">
      <c r="A397" s="35"/>
      <c r="C397" s="19"/>
      <c r="D397" s="14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</row>
    <row r="398" spans="1:48" s="3" customFormat="1" ht="15">
      <c r="A398" s="35"/>
      <c r="C398" s="19"/>
      <c r="D398" s="14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</row>
    <row r="399" spans="1:48" s="3" customFormat="1" ht="15">
      <c r="A399" s="35"/>
      <c r="C399" s="19"/>
      <c r="D399" s="14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</row>
    <row r="400" spans="1:48" s="3" customFormat="1" ht="15">
      <c r="A400" s="35"/>
      <c r="C400" s="19"/>
      <c r="D400" s="14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</row>
    <row r="401" spans="1:48" s="3" customFormat="1" ht="15">
      <c r="A401" s="35"/>
      <c r="C401" s="19"/>
      <c r="D401" s="14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</row>
    <row r="402" spans="1:48" s="3" customFormat="1" ht="15">
      <c r="A402" s="35"/>
      <c r="C402" s="19"/>
      <c r="D402" s="14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</row>
    <row r="403" spans="1:48" s="3" customFormat="1" ht="15">
      <c r="A403" s="35"/>
      <c r="C403" s="19"/>
      <c r="D403" s="14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</row>
    <row r="404" spans="1:48" s="3" customFormat="1" ht="15">
      <c r="A404" s="35"/>
      <c r="C404" s="19"/>
      <c r="D404" s="14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</row>
    <row r="405" spans="1:48" s="3" customFormat="1" ht="15">
      <c r="A405" s="35"/>
      <c r="C405" s="19"/>
      <c r="D405" s="14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</row>
    <row r="406" spans="1:48" s="3" customFormat="1" ht="15">
      <c r="A406" s="35"/>
      <c r="C406" s="19"/>
      <c r="D406" s="14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</row>
    <row r="407" spans="1:48" s="3" customFormat="1" ht="15">
      <c r="A407" s="35"/>
      <c r="C407" s="19"/>
      <c r="D407" s="14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</row>
    <row r="408" spans="1:48" s="3" customFormat="1" ht="15">
      <c r="A408" s="35"/>
      <c r="C408" s="19"/>
      <c r="D408" s="14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</row>
    <row r="409" spans="1:48" s="3" customFormat="1" ht="15">
      <c r="A409" s="35"/>
      <c r="C409" s="19"/>
      <c r="D409" s="14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</row>
    <row r="410" spans="1:48" s="3" customFormat="1" ht="15">
      <c r="A410" s="35"/>
      <c r="C410" s="19"/>
      <c r="D410" s="14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</row>
    <row r="411" spans="1:48" s="3" customFormat="1" ht="15">
      <c r="A411" s="35"/>
      <c r="C411" s="19"/>
      <c r="D411" s="14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</row>
    <row r="412" spans="1:48" s="3" customFormat="1" ht="15">
      <c r="A412" s="35"/>
      <c r="C412" s="19"/>
      <c r="D412" s="14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</row>
    <row r="413" spans="1:48" s="3" customFormat="1" ht="15">
      <c r="A413" s="35"/>
      <c r="C413" s="19"/>
      <c r="D413" s="14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</row>
    <row r="414" spans="1:48" s="3" customFormat="1" ht="15">
      <c r="A414" s="35"/>
      <c r="C414" s="19"/>
      <c r="D414" s="14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</row>
    <row r="415" spans="1:48" s="3" customFormat="1" ht="15">
      <c r="A415" s="35"/>
      <c r="C415" s="19"/>
      <c r="D415" s="14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</row>
    <row r="416" spans="1:48" s="3" customFormat="1" ht="15">
      <c r="A416" s="35"/>
      <c r="C416" s="19"/>
      <c r="D416" s="14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</row>
    <row r="417" spans="1:48" s="3" customFormat="1" ht="15">
      <c r="A417" s="35"/>
      <c r="C417" s="19"/>
      <c r="D417" s="14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</row>
    <row r="418" spans="1:48" s="3" customFormat="1" ht="15">
      <c r="A418" s="35"/>
      <c r="C418" s="19"/>
      <c r="D418" s="14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</row>
    <row r="419" spans="1:48" s="3" customFormat="1" ht="15">
      <c r="A419" s="35"/>
      <c r="C419" s="19"/>
      <c r="D419" s="14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</row>
    <row r="420" spans="1:48" s="3" customFormat="1" ht="15">
      <c r="A420" s="35"/>
      <c r="C420" s="19"/>
      <c r="D420" s="14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</row>
    <row r="421" spans="1:48" s="3" customFormat="1" ht="15">
      <c r="A421" s="35"/>
      <c r="C421" s="19"/>
      <c r="D421" s="14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</row>
    <row r="422" spans="1:48" s="3" customFormat="1" ht="15">
      <c r="A422" s="35"/>
      <c r="C422" s="19"/>
      <c r="D422" s="14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</row>
    <row r="423" spans="1:48" s="3" customFormat="1" ht="15">
      <c r="A423" s="35"/>
      <c r="C423" s="19"/>
      <c r="D423" s="14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</row>
    <row r="424" spans="1:48" s="3" customFormat="1" ht="15">
      <c r="A424" s="35"/>
      <c r="C424" s="19"/>
      <c r="D424" s="14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</row>
    <row r="425" spans="1:48" s="3" customFormat="1" ht="15">
      <c r="A425" s="35"/>
      <c r="C425" s="19"/>
      <c r="D425" s="14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</row>
    <row r="426" spans="1:48" s="3" customFormat="1" ht="15">
      <c r="A426" s="35"/>
      <c r="C426" s="19"/>
      <c r="D426" s="14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</row>
    <row r="427" spans="1:48" s="3" customFormat="1" ht="15">
      <c r="A427" s="35"/>
      <c r="C427" s="19"/>
      <c r="D427" s="14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</row>
    <row r="428" spans="1:48" s="3" customFormat="1" ht="15">
      <c r="A428" s="35"/>
      <c r="C428" s="19"/>
      <c r="D428" s="14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</row>
    <row r="429" spans="1:48" s="3" customFormat="1" ht="15">
      <c r="A429" s="35"/>
      <c r="C429" s="19"/>
      <c r="D429" s="14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</row>
    <row r="430" spans="1:48" s="3" customFormat="1" ht="15">
      <c r="A430" s="35"/>
      <c r="C430" s="19"/>
      <c r="D430" s="14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</row>
    <row r="431" spans="1:48" s="3" customFormat="1" ht="15">
      <c r="A431" s="35"/>
      <c r="C431" s="19"/>
      <c r="D431" s="14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</row>
    <row r="432" spans="1:48" s="3" customFormat="1" ht="15">
      <c r="A432" s="35"/>
      <c r="C432" s="19"/>
      <c r="D432" s="14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</row>
    <row r="433" spans="1:48" s="3" customFormat="1" ht="15">
      <c r="A433" s="35"/>
      <c r="C433" s="19"/>
      <c r="D433" s="14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</row>
    <row r="434" spans="1:48" s="3" customFormat="1" ht="15">
      <c r="A434" s="35"/>
      <c r="C434" s="19"/>
      <c r="D434" s="14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</row>
    <row r="435" spans="1:48" s="3" customFormat="1" ht="15">
      <c r="A435" s="35"/>
      <c r="C435" s="19"/>
      <c r="D435" s="14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</row>
    <row r="436" spans="1:48" s="3" customFormat="1" ht="15">
      <c r="A436" s="35"/>
      <c r="C436" s="19"/>
      <c r="D436" s="14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</row>
    <row r="437" spans="1:48" s="3" customFormat="1" ht="15">
      <c r="A437" s="35"/>
      <c r="C437" s="19"/>
      <c r="D437" s="14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</row>
    <row r="438" spans="1:48" s="3" customFormat="1" ht="15">
      <c r="A438" s="35"/>
      <c r="C438" s="19"/>
      <c r="D438" s="14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</row>
    <row r="439" spans="1:48" s="3" customFormat="1" ht="15">
      <c r="A439" s="35"/>
      <c r="C439" s="19"/>
      <c r="D439" s="14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</row>
    <row r="440" spans="1:48" s="3" customFormat="1" ht="15">
      <c r="A440" s="35"/>
      <c r="C440" s="19"/>
      <c r="D440" s="14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</row>
    <row r="441" spans="1:48" s="3" customFormat="1" ht="15">
      <c r="A441" s="35"/>
      <c r="C441" s="19"/>
      <c r="D441" s="14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</row>
    <row r="442" spans="1:48" s="3" customFormat="1" ht="15">
      <c r="A442" s="35"/>
      <c r="C442" s="19"/>
      <c r="D442" s="14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</row>
    <row r="443" spans="1:48" s="3" customFormat="1" ht="15">
      <c r="A443" s="35"/>
      <c r="C443" s="19"/>
      <c r="D443" s="14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</row>
    <row r="444" spans="1:48" s="3" customFormat="1" ht="15">
      <c r="A444" s="35"/>
      <c r="C444" s="19"/>
      <c r="D444" s="14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</row>
    <row r="445" spans="1:48" s="3" customFormat="1" ht="15">
      <c r="A445" s="35"/>
      <c r="C445" s="19"/>
      <c r="D445" s="14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</row>
    <row r="446" spans="1:48" s="3" customFormat="1" ht="15">
      <c r="A446" s="35"/>
      <c r="C446" s="19"/>
      <c r="D446" s="14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</row>
    <row r="447" spans="1:48" s="3" customFormat="1" ht="15">
      <c r="A447" s="35"/>
      <c r="C447" s="19"/>
      <c r="D447" s="14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</row>
    <row r="448" spans="1:48" s="3" customFormat="1" ht="15">
      <c r="A448" s="35"/>
      <c r="C448" s="19"/>
      <c r="D448" s="14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</row>
    <row r="449" spans="1:48" s="3" customFormat="1" ht="15">
      <c r="A449" s="35"/>
      <c r="C449" s="19"/>
      <c r="D449" s="14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</row>
    <row r="450" spans="1:48" s="3" customFormat="1" ht="15">
      <c r="A450" s="35"/>
      <c r="C450" s="19"/>
      <c r="D450" s="14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</row>
    <row r="451" spans="1:48" s="3" customFormat="1" ht="15">
      <c r="A451" s="35"/>
      <c r="C451" s="19"/>
      <c r="D451" s="14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</row>
    <row r="452" spans="1:48" s="3" customFormat="1" ht="15">
      <c r="A452" s="35"/>
      <c r="C452" s="19"/>
      <c r="D452" s="14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</row>
    <row r="453" spans="1:48" s="3" customFormat="1" ht="15">
      <c r="A453" s="35"/>
      <c r="C453" s="19"/>
      <c r="D453" s="14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</row>
    <row r="454" spans="1:48" s="3" customFormat="1" ht="15">
      <c r="A454" s="35"/>
      <c r="C454" s="19"/>
      <c r="D454" s="14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</row>
    <row r="455" spans="1:48" s="3" customFormat="1" ht="15">
      <c r="A455" s="35"/>
      <c r="C455" s="19"/>
      <c r="D455" s="14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</row>
    <row r="456" spans="1:48" s="3" customFormat="1" ht="15">
      <c r="A456" s="35"/>
      <c r="C456" s="19"/>
      <c r="D456" s="14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</row>
    <row r="457" spans="1:48" s="3" customFormat="1" ht="15">
      <c r="A457" s="35"/>
      <c r="C457" s="19"/>
      <c r="D457" s="14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</row>
    <row r="458" spans="1:48" s="3" customFormat="1" ht="15">
      <c r="A458" s="35"/>
      <c r="C458" s="19"/>
      <c r="D458" s="14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</row>
    <row r="459" spans="1:48" s="3" customFormat="1" ht="15">
      <c r="A459" s="35"/>
      <c r="C459" s="19"/>
      <c r="D459" s="14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</row>
    <row r="460" spans="1:48" s="3" customFormat="1" ht="15">
      <c r="A460" s="35"/>
      <c r="C460" s="19"/>
      <c r="D460" s="14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</row>
    <row r="461" spans="1:48" s="3" customFormat="1" ht="15">
      <c r="A461" s="35"/>
      <c r="C461" s="19"/>
      <c r="D461" s="14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</row>
    <row r="462" spans="1:48" s="3" customFormat="1" ht="15">
      <c r="A462" s="35"/>
      <c r="C462" s="19"/>
      <c r="D462" s="14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</row>
    <row r="463" spans="1:48" s="3" customFormat="1" ht="15">
      <c r="A463" s="35"/>
      <c r="C463" s="19"/>
      <c r="D463" s="14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</row>
    <row r="464" spans="1:48" s="3" customFormat="1" ht="15">
      <c r="A464" s="35"/>
      <c r="C464" s="19"/>
      <c r="D464" s="14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</row>
    <row r="465" spans="1:48" s="3" customFormat="1" ht="15">
      <c r="A465" s="35"/>
      <c r="C465" s="19"/>
      <c r="D465" s="14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</row>
    <row r="466" spans="1:48" s="3" customFormat="1" ht="15">
      <c r="A466" s="35"/>
      <c r="C466" s="19"/>
      <c r="D466" s="14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</row>
    <row r="467" spans="1:48" s="3" customFormat="1" ht="15">
      <c r="A467" s="35"/>
      <c r="C467" s="19"/>
      <c r="D467" s="14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</row>
    <row r="468" spans="1:48" s="3" customFormat="1" ht="15">
      <c r="A468" s="35"/>
      <c r="C468" s="19"/>
      <c r="D468" s="14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</row>
    <row r="469" spans="1:48" s="3" customFormat="1" ht="15">
      <c r="A469" s="35"/>
      <c r="C469" s="19"/>
      <c r="D469" s="14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</row>
    <row r="470" spans="1:48" s="3" customFormat="1" ht="15">
      <c r="A470" s="35"/>
      <c r="C470" s="19"/>
      <c r="D470" s="14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</row>
    <row r="471" spans="1:48" s="3" customFormat="1" ht="15">
      <c r="A471" s="35"/>
      <c r="C471" s="19"/>
      <c r="D471" s="14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</row>
    <row r="472" spans="1:48" s="3" customFormat="1" ht="15">
      <c r="A472" s="35"/>
      <c r="C472" s="19"/>
      <c r="D472" s="14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</row>
    <row r="473" spans="1:48" s="3" customFormat="1" ht="15">
      <c r="A473" s="35"/>
      <c r="C473" s="19"/>
      <c r="D473" s="14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</row>
    <row r="474" spans="1:48" s="3" customFormat="1" ht="15">
      <c r="A474" s="35"/>
      <c r="C474" s="19"/>
      <c r="D474" s="14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</row>
    <row r="475" spans="1:48" s="3" customFormat="1" ht="15">
      <c r="A475" s="35"/>
      <c r="C475" s="19"/>
      <c r="D475" s="14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</row>
    <row r="476" spans="1:48" s="3" customFormat="1" ht="15">
      <c r="A476" s="35"/>
      <c r="C476" s="19"/>
      <c r="D476" s="14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</row>
    <row r="477" spans="1:48" s="3" customFormat="1" ht="15">
      <c r="A477" s="35"/>
      <c r="C477" s="19"/>
      <c r="D477" s="14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</row>
    <row r="478" spans="1:48" s="3" customFormat="1" ht="15">
      <c r="A478" s="35"/>
      <c r="C478" s="19"/>
      <c r="D478" s="14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</row>
    <row r="479" spans="1:48" s="3" customFormat="1" ht="15">
      <c r="A479" s="35"/>
      <c r="C479" s="19"/>
      <c r="D479" s="14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</row>
    <row r="480" spans="1:48" s="3" customFormat="1" ht="15">
      <c r="A480" s="35"/>
      <c r="C480" s="19"/>
      <c r="D480" s="14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</row>
    <row r="481" spans="1:48" s="3" customFormat="1" ht="15">
      <c r="A481" s="35"/>
      <c r="C481" s="19"/>
      <c r="D481" s="14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</row>
    <row r="482" spans="1:48" s="3" customFormat="1" ht="15">
      <c r="A482" s="35"/>
      <c r="C482" s="19"/>
      <c r="D482" s="14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</row>
    <row r="483" spans="1:48" s="3" customFormat="1" ht="15">
      <c r="A483" s="35"/>
      <c r="C483" s="19"/>
      <c r="D483" s="14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</row>
    <row r="484" spans="1:48" s="3" customFormat="1" ht="15">
      <c r="A484" s="35"/>
      <c r="C484" s="19"/>
      <c r="D484" s="14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</row>
    <row r="485" spans="1:48" s="3" customFormat="1" ht="15">
      <c r="A485" s="35"/>
      <c r="C485" s="19"/>
      <c r="D485" s="14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</row>
    <row r="486" spans="1:48" s="3" customFormat="1" ht="15">
      <c r="A486" s="35"/>
      <c r="C486" s="19"/>
      <c r="D486" s="14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</row>
    <row r="487" spans="1:48" s="3" customFormat="1" ht="15">
      <c r="A487" s="35"/>
      <c r="C487" s="19"/>
      <c r="D487" s="14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</row>
    <row r="488" spans="1:48" s="3" customFormat="1" ht="15">
      <c r="A488" s="35"/>
      <c r="C488" s="19"/>
      <c r="D488" s="14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</row>
    <row r="489" spans="1:48" s="3" customFormat="1" ht="15">
      <c r="A489" s="35"/>
      <c r="C489" s="19"/>
      <c r="D489" s="14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</row>
    <row r="490" spans="1:48" s="3" customFormat="1" ht="15">
      <c r="A490" s="35"/>
      <c r="C490" s="19"/>
      <c r="D490" s="14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</row>
    <row r="491" spans="1:48" s="3" customFormat="1" ht="15">
      <c r="A491" s="35"/>
      <c r="C491" s="19"/>
      <c r="D491" s="14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</row>
    <row r="492" spans="1:48" s="3" customFormat="1" ht="15">
      <c r="A492" s="35"/>
      <c r="C492" s="19"/>
      <c r="D492" s="14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</row>
    <row r="493" spans="1:48" s="3" customFormat="1" ht="15">
      <c r="A493" s="35"/>
      <c r="C493" s="19"/>
      <c r="D493" s="14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</row>
    <row r="494" spans="1:48" s="3" customFormat="1" ht="15">
      <c r="A494" s="35"/>
      <c r="C494" s="19"/>
      <c r="D494" s="14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</row>
    <row r="495" spans="1:48" s="3" customFormat="1" ht="15">
      <c r="A495" s="35"/>
      <c r="C495" s="19"/>
      <c r="D495" s="14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</row>
    <row r="496" spans="1:48" s="3" customFormat="1" ht="15">
      <c r="A496" s="35"/>
      <c r="C496" s="19"/>
      <c r="D496" s="14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</row>
    <row r="497" spans="1:48" s="3" customFormat="1" ht="15">
      <c r="A497" s="35"/>
      <c r="C497" s="19"/>
      <c r="D497" s="14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</row>
    <row r="498" spans="1:48" s="3" customFormat="1" ht="15">
      <c r="A498" s="35"/>
      <c r="C498" s="19"/>
      <c r="D498" s="14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</row>
    <row r="499" spans="1:48" s="3" customFormat="1" ht="15">
      <c r="A499" s="35"/>
      <c r="C499" s="19"/>
      <c r="D499" s="14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</row>
    <row r="500" spans="1:48" s="3" customFormat="1" ht="15">
      <c r="A500" s="35"/>
      <c r="C500" s="19"/>
      <c r="D500" s="14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</row>
    <row r="501" spans="1:48" s="3" customFormat="1" ht="15">
      <c r="A501" s="35"/>
      <c r="C501" s="19"/>
      <c r="D501" s="14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</row>
    <row r="502" spans="1:48" s="3" customFormat="1" ht="15">
      <c r="A502" s="35"/>
      <c r="C502" s="19"/>
      <c r="D502" s="14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</row>
    <row r="503" spans="1:48" s="3" customFormat="1" ht="15">
      <c r="A503" s="35"/>
      <c r="C503" s="19"/>
      <c r="D503" s="14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</row>
    <row r="504" spans="1:48" s="3" customFormat="1" ht="15">
      <c r="A504" s="35"/>
      <c r="C504" s="19"/>
      <c r="D504" s="14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</row>
    <row r="505" spans="1:48" s="3" customFormat="1" ht="15">
      <c r="A505" s="35"/>
      <c r="C505" s="19"/>
      <c r="D505" s="14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</row>
    <row r="506" spans="1:48" s="3" customFormat="1" ht="15">
      <c r="A506" s="35"/>
      <c r="C506" s="19"/>
      <c r="D506" s="14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</row>
    <row r="507" spans="1:48" s="3" customFormat="1" ht="15">
      <c r="A507" s="35"/>
      <c r="C507" s="19"/>
      <c r="D507" s="14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</row>
    <row r="508" spans="1:48" s="3" customFormat="1" ht="15">
      <c r="A508" s="35"/>
      <c r="C508" s="19"/>
      <c r="D508" s="14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</row>
    <row r="509" spans="1:48" s="3" customFormat="1" ht="15">
      <c r="A509" s="35"/>
      <c r="C509" s="19"/>
      <c r="D509" s="14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</row>
    <row r="510" spans="1:48" s="3" customFormat="1" ht="15">
      <c r="A510" s="35"/>
      <c r="C510" s="19"/>
      <c r="D510" s="14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</row>
    <row r="511" spans="1:48" s="3" customFormat="1" ht="15">
      <c r="A511" s="35"/>
      <c r="C511" s="19"/>
      <c r="D511" s="14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</row>
    <row r="512" spans="1:48" s="3" customFormat="1" ht="15">
      <c r="A512" s="35"/>
      <c r="C512" s="19"/>
      <c r="D512" s="14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</row>
    <row r="513" spans="1:48" s="3" customFormat="1" ht="15">
      <c r="A513" s="35"/>
      <c r="C513" s="19"/>
      <c r="D513" s="14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</row>
    <row r="514" spans="1:48" s="3" customFormat="1" ht="15">
      <c r="A514" s="35"/>
      <c r="C514" s="19"/>
      <c r="D514" s="14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</row>
    <row r="515" spans="1:48" s="3" customFormat="1" ht="15">
      <c r="A515" s="35"/>
      <c r="C515" s="19"/>
      <c r="D515" s="14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</row>
    <row r="516" spans="1:48" s="3" customFormat="1" ht="15">
      <c r="A516" s="35"/>
      <c r="C516" s="19"/>
      <c r="D516" s="14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</row>
    <row r="517" spans="1:48" s="3" customFormat="1" ht="15">
      <c r="A517" s="35"/>
      <c r="C517" s="19"/>
      <c r="D517" s="14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</row>
    <row r="518" spans="1:48" s="3" customFormat="1" ht="15">
      <c r="A518" s="35"/>
      <c r="C518" s="19"/>
      <c r="D518" s="14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</row>
    <row r="519" spans="1:48" s="3" customFormat="1" ht="15">
      <c r="A519" s="35"/>
      <c r="C519" s="19"/>
      <c r="D519" s="14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</row>
    <row r="520" spans="1:48" s="3" customFormat="1" ht="15">
      <c r="A520" s="35"/>
      <c r="C520" s="19"/>
      <c r="D520" s="14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</row>
    <row r="521" spans="1:48" s="3" customFormat="1" ht="15">
      <c r="A521" s="35"/>
      <c r="C521" s="19"/>
      <c r="D521" s="14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</row>
    <row r="522" spans="1:48" s="3" customFormat="1" ht="15">
      <c r="A522" s="35"/>
      <c r="C522" s="19"/>
      <c r="D522" s="14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</row>
    <row r="523" spans="1:48" s="3" customFormat="1" ht="15">
      <c r="A523" s="35"/>
      <c r="C523" s="19"/>
      <c r="D523" s="14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</row>
    <row r="524" spans="1:48" s="3" customFormat="1" ht="15">
      <c r="A524" s="35"/>
      <c r="C524" s="19"/>
      <c r="D524" s="14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</row>
    <row r="525" spans="1:48" s="3" customFormat="1" ht="15">
      <c r="A525" s="35"/>
      <c r="C525" s="19"/>
      <c r="D525" s="14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</row>
    <row r="526" spans="1:48" s="3" customFormat="1" ht="15">
      <c r="A526" s="35"/>
      <c r="C526" s="19"/>
      <c r="D526" s="14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</row>
    <row r="527" spans="1:48" s="3" customFormat="1" ht="15">
      <c r="A527" s="35"/>
      <c r="C527" s="19"/>
      <c r="D527" s="14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</row>
    <row r="528" spans="1:48" s="3" customFormat="1" ht="15">
      <c r="A528" s="35"/>
      <c r="C528" s="19"/>
      <c r="D528" s="14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</row>
    <row r="529" spans="1:48" s="3" customFormat="1" ht="15">
      <c r="A529" s="35"/>
      <c r="C529" s="19"/>
      <c r="D529" s="14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</row>
    <row r="530" spans="1:48" s="3" customFormat="1" ht="15">
      <c r="A530" s="35"/>
      <c r="C530" s="19"/>
      <c r="D530" s="14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</row>
    <row r="531" spans="1:48" s="3" customFormat="1" ht="15">
      <c r="A531" s="35"/>
      <c r="C531" s="19"/>
      <c r="D531" s="14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</row>
    <row r="532" spans="1:48" s="3" customFormat="1" ht="15">
      <c r="A532" s="35"/>
      <c r="C532" s="19"/>
      <c r="D532" s="14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</row>
    <row r="533" spans="1:48" s="3" customFormat="1" ht="15">
      <c r="A533" s="35"/>
      <c r="C533" s="19"/>
      <c r="D533" s="14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</row>
    <row r="534" spans="1:48" s="3" customFormat="1" ht="15">
      <c r="A534" s="35"/>
      <c r="C534" s="19"/>
      <c r="D534" s="14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</row>
    <row r="535" spans="1:48" s="3" customFormat="1" ht="15">
      <c r="A535" s="35"/>
      <c r="C535" s="19"/>
      <c r="D535" s="14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</row>
    <row r="536" spans="1:48" s="3" customFormat="1" ht="15">
      <c r="A536" s="35"/>
      <c r="C536" s="19"/>
      <c r="D536" s="14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</row>
    <row r="537" spans="1:48" s="3" customFormat="1" ht="15">
      <c r="A537" s="35"/>
      <c r="C537" s="19"/>
      <c r="D537" s="14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</row>
    <row r="538" spans="1:48" s="3" customFormat="1" ht="15">
      <c r="A538" s="35"/>
      <c r="C538" s="19"/>
      <c r="D538" s="14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</row>
    <row r="539" spans="1:48" s="3" customFormat="1" ht="15">
      <c r="A539" s="35"/>
      <c r="C539" s="19"/>
      <c r="D539" s="14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</row>
    <row r="540" spans="1:48" s="3" customFormat="1" ht="15">
      <c r="A540" s="35"/>
      <c r="C540" s="19"/>
      <c r="D540" s="14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</row>
    <row r="541" spans="1:48" s="3" customFormat="1" ht="15">
      <c r="A541" s="35"/>
      <c r="C541" s="19"/>
      <c r="D541" s="14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</row>
    <row r="542" spans="1:48" s="3" customFormat="1" ht="15">
      <c r="A542" s="35"/>
      <c r="C542" s="19"/>
      <c r="D542" s="14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</row>
    <row r="543" spans="1:48" s="3" customFormat="1" ht="15">
      <c r="A543" s="35"/>
      <c r="C543" s="19"/>
      <c r="D543" s="14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</row>
    <row r="544" spans="1:48" s="3" customFormat="1" ht="15">
      <c r="A544" s="35"/>
      <c r="C544" s="19"/>
      <c r="D544" s="14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</row>
    <row r="545" spans="1:48" s="3" customFormat="1" ht="15">
      <c r="A545" s="35"/>
      <c r="C545" s="19"/>
      <c r="D545" s="14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</row>
    <row r="546" spans="1:48" s="3" customFormat="1" ht="15">
      <c r="A546" s="35"/>
      <c r="C546" s="19"/>
      <c r="D546" s="14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</row>
    <row r="547" spans="1:48" s="3" customFormat="1" ht="15">
      <c r="A547" s="35"/>
      <c r="C547" s="19"/>
      <c r="D547" s="14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</row>
    <row r="548" spans="1:48" s="3" customFormat="1" ht="15">
      <c r="A548" s="35"/>
      <c r="C548" s="19"/>
      <c r="D548" s="14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</row>
    <row r="549" spans="1:48" s="3" customFormat="1" ht="15">
      <c r="A549" s="35"/>
      <c r="C549" s="19"/>
      <c r="D549" s="14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</row>
    <row r="550" spans="1:48" s="3" customFormat="1" ht="15">
      <c r="A550" s="35"/>
      <c r="C550" s="19"/>
      <c r="D550" s="14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</row>
    <row r="551" spans="1:48" s="3" customFormat="1" ht="15">
      <c r="A551" s="35"/>
      <c r="C551" s="19"/>
      <c r="D551" s="14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</row>
    <row r="552" spans="1:48" s="3" customFormat="1" ht="15">
      <c r="A552" s="35"/>
      <c r="C552" s="19"/>
      <c r="D552" s="14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</row>
    <row r="553" spans="1:48" s="3" customFormat="1" ht="15">
      <c r="A553" s="35"/>
      <c r="C553" s="19"/>
      <c r="D553" s="14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</row>
    <row r="554" spans="1:48" s="3" customFormat="1" ht="15">
      <c r="A554" s="35"/>
      <c r="C554" s="19"/>
      <c r="D554" s="14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</row>
    <row r="555" spans="1:48" s="3" customFormat="1" ht="15">
      <c r="A555" s="35"/>
      <c r="C555" s="19"/>
      <c r="D555" s="14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</row>
    <row r="556" spans="1:48" s="3" customFormat="1" ht="15">
      <c r="A556" s="35"/>
      <c r="C556" s="19"/>
      <c r="D556" s="14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</row>
    <row r="557" spans="1:48" s="3" customFormat="1" ht="15">
      <c r="A557" s="35"/>
      <c r="C557" s="19"/>
      <c r="D557" s="14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</row>
    <row r="558" spans="1:48" s="3" customFormat="1" ht="15">
      <c r="A558" s="35"/>
      <c r="C558" s="19"/>
      <c r="D558" s="14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</row>
    <row r="559" spans="1:48" s="3" customFormat="1" ht="15">
      <c r="A559" s="35"/>
      <c r="C559" s="19"/>
      <c r="D559" s="14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</row>
    <row r="560" spans="1:48" s="3" customFormat="1" ht="15">
      <c r="A560" s="35"/>
      <c r="C560" s="19"/>
      <c r="D560" s="14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</row>
    <row r="561" spans="1:48" s="3" customFormat="1" ht="15">
      <c r="A561" s="35"/>
      <c r="C561" s="19"/>
      <c r="D561" s="14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</row>
    <row r="562" spans="1:48" s="3" customFormat="1" ht="15">
      <c r="A562" s="35"/>
      <c r="C562" s="19"/>
      <c r="D562" s="14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</row>
    <row r="563" spans="1:48" s="3" customFormat="1" ht="15">
      <c r="A563" s="35"/>
      <c r="C563" s="19"/>
      <c r="D563" s="14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</row>
    <row r="564" spans="1:48" s="3" customFormat="1" ht="15">
      <c r="A564" s="35"/>
      <c r="C564" s="19"/>
      <c r="D564" s="14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</row>
    <row r="565" spans="1:48" s="3" customFormat="1" ht="15">
      <c r="A565" s="35"/>
      <c r="C565" s="19"/>
      <c r="D565" s="14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</row>
    <row r="566" spans="1:48" s="3" customFormat="1" ht="15">
      <c r="A566" s="35"/>
      <c r="C566" s="19"/>
      <c r="D566" s="14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</row>
    <row r="567" spans="1:48" s="3" customFormat="1" ht="15">
      <c r="A567" s="35"/>
      <c r="C567" s="19"/>
      <c r="D567" s="14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</row>
    <row r="568" spans="1:48" s="3" customFormat="1" ht="15">
      <c r="A568" s="35"/>
      <c r="C568" s="19"/>
      <c r="D568" s="14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</row>
    <row r="569" spans="1:48" s="3" customFormat="1" ht="15">
      <c r="A569" s="35"/>
      <c r="C569" s="19"/>
      <c r="D569" s="14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</row>
    <row r="570" spans="1:48" s="3" customFormat="1" ht="15">
      <c r="A570" s="35"/>
      <c r="C570" s="19"/>
      <c r="D570" s="14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</row>
    <row r="571" spans="1:48" s="3" customFormat="1" ht="15">
      <c r="A571" s="35"/>
      <c r="C571" s="19"/>
      <c r="D571" s="14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</row>
    <row r="572" spans="1:48" s="3" customFormat="1" ht="15">
      <c r="A572" s="35"/>
      <c r="C572" s="19"/>
      <c r="D572" s="14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</row>
    <row r="573" spans="1:48" s="3" customFormat="1" ht="15">
      <c r="A573" s="35"/>
      <c r="C573" s="19"/>
      <c r="D573" s="14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</row>
    <row r="574" spans="1:48" s="3" customFormat="1" ht="15">
      <c r="A574" s="35"/>
      <c r="C574" s="19"/>
      <c r="D574" s="14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</row>
    <row r="575" spans="1:48" s="3" customFormat="1" ht="15">
      <c r="A575" s="35"/>
      <c r="C575" s="19"/>
      <c r="D575" s="14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</row>
    <row r="576" spans="1:48" s="3" customFormat="1" ht="15">
      <c r="A576" s="35"/>
      <c r="C576" s="19"/>
      <c r="D576" s="14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</row>
    <row r="577" spans="1:48" s="3" customFormat="1" ht="15">
      <c r="A577" s="35"/>
      <c r="C577" s="19"/>
      <c r="D577" s="14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</row>
    <row r="578" spans="1:48" s="3" customFormat="1" ht="15">
      <c r="A578" s="35"/>
      <c r="C578" s="19"/>
      <c r="D578" s="14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</row>
    <row r="579" spans="1:48" s="3" customFormat="1" ht="15">
      <c r="A579" s="35"/>
      <c r="C579" s="19"/>
      <c r="D579" s="14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</row>
    <row r="580" spans="1:48" s="3" customFormat="1" ht="15">
      <c r="A580" s="35"/>
      <c r="C580" s="19"/>
      <c r="D580" s="14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</row>
    <row r="581" spans="1:48" s="3" customFormat="1" ht="15">
      <c r="A581" s="35"/>
      <c r="C581" s="19"/>
      <c r="D581" s="14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</row>
    <row r="582" spans="1:48" s="3" customFormat="1" ht="15">
      <c r="A582" s="35"/>
      <c r="C582" s="19"/>
      <c r="D582" s="14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</row>
    <row r="583" spans="1:48" s="3" customFormat="1" ht="15">
      <c r="A583" s="35"/>
      <c r="C583" s="19"/>
      <c r="D583" s="14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</row>
    <row r="584" spans="1:48" s="3" customFormat="1" ht="15">
      <c r="A584" s="35"/>
      <c r="C584" s="19"/>
      <c r="D584" s="14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</row>
    <row r="585" spans="1:48" s="3" customFormat="1" ht="15">
      <c r="A585" s="35"/>
      <c r="C585" s="19"/>
      <c r="D585" s="14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</row>
    <row r="586" spans="1:48" s="3" customFormat="1" ht="15">
      <c r="A586" s="35"/>
      <c r="C586" s="19"/>
      <c r="D586" s="14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</row>
    <row r="587" spans="1:48" s="3" customFormat="1" ht="15">
      <c r="A587" s="35"/>
      <c r="C587" s="19"/>
      <c r="D587" s="14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</row>
    <row r="588" spans="1:48" s="3" customFormat="1" ht="15">
      <c r="A588" s="35"/>
      <c r="C588" s="19"/>
      <c r="D588" s="14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</row>
    <row r="589" spans="1:48" s="3" customFormat="1" ht="15">
      <c r="A589" s="35"/>
      <c r="C589" s="19"/>
      <c r="D589" s="14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</row>
    <row r="590" spans="1:48" s="3" customFormat="1" ht="15">
      <c r="A590" s="35"/>
      <c r="C590" s="19"/>
      <c r="D590" s="14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</row>
    <row r="591" spans="1:48" s="3" customFormat="1" ht="15">
      <c r="A591" s="35"/>
      <c r="C591" s="19"/>
      <c r="D591" s="14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</row>
    <row r="592" spans="1:48" s="3" customFormat="1" ht="15">
      <c r="A592" s="35"/>
      <c r="C592" s="19"/>
      <c r="D592" s="14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</row>
    <row r="593" spans="1:48" s="3" customFormat="1" ht="15">
      <c r="A593" s="35"/>
      <c r="C593" s="19"/>
      <c r="D593" s="14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</row>
    <row r="594" spans="1:48" s="3" customFormat="1" ht="15">
      <c r="A594" s="35"/>
      <c r="C594" s="19"/>
      <c r="D594" s="14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</row>
    <row r="595" spans="1:48" s="3" customFormat="1" ht="15">
      <c r="A595" s="35"/>
      <c r="C595" s="19"/>
      <c r="D595" s="14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</row>
    <row r="596" spans="1:48" s="3" customFormat="1" ht="15">
      <c r="A596" s="35"/>
      <c r="C596" s="19"/>
      <c r="D596" s="14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</row>
    <row r="597" spans="1:48" s="3" customFormat="1" ht="15">
      <c r="A597" s="35"/>
      <c r="C597" s="19"/>
      <c r="D597" s="14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</row>
    <row r="598" spans="1:48" s="3" customFormat="1" ht="15">
      <c r="A598" s="35"/>
      <c r="C598" s="19"/>
      <c r="D598" s="14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</row>
    <row r="599" spans="1:48" s="3" customFormat="1" ht="15">
      <c r="A599" s="35"/>
      <c r="C599" s="19"/>
      <c r="D599" s="14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</row>
    <row r="600" spans="1:48" s="3" customFormat="1" ht="15">
      <c r="A600" s="35"/>
      <c r="C600" s="19"/>
      <c r="D600" s="14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</row>
    <row r="601" spans="1:48" s="3" customFormat="1" ht="15">
      <c r="A601" s="35"/>
      <c r="C601" s="19"/>
      <c r="D601" s="14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</row>
    <row r="602" spans="1:48" s="3" customFormat="1" ht="15">
      <c r="A602" s="35"/>
      <c r="C602" s="19"/>
      <c r="D602" s="14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</row>
    <row r="603" spans="1:48" s="3" customFormat="1" ht="15">
      <c r="A603" s="35"/>
      <c r="C603" s="19"/>
      <c r="D603" s="14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</row>
    <row r="604" spans="1:48" s="3" customFormat="1" ht="15">
      <c r="A604" s="35"/>
      <c r="C604" s="19"/>
      <c r="D604" s="14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</row>
    <row r="605" spans="1:48" s="3" customFormat="1" ht="15">
      <c r="A605" s="35"/>
      <c r="C605" s="19"/>
      <c r="D605" s="14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</row>
    <row r="606" spans="1:48" s="3" customFormat="1" ht="15">
      <c r="A606" s="35"/>
      <c r="C606" s="19"/>
      <c r="D606" s="14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</row>
    <row r="607" spans="1:48" s="3" customFormat="1" ht="15">
      <c r="A607" s="35"/>
      <c r="C607" s="19"/>
      <c r="D607" s="14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</row>
    <row r="608" spans="1:48" s="3" customFormat="1" ht="15">
      <c r="A608" s="35"/>
      <c r="C608" s="19"/>
      <c r="D608" s="14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</row>
    <row r="609" spans="1:48" s="3" customFormat="1" ht="15">
      <c r="A609" s="35"/>
      <c r="C609" s="19"/>
      <c r="D609" s="14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</row>
    <row r="610" spans="1:48" s="3" customFormat="1" ht="15">
      <c r="A610" s="35"/>
      <c r="C610" s="19"/>
      <c r="D610" s="14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</row>
    <row r="611" spans="1:48" s="3" customFormat="1" ht="15">
      <c r="A611" s="35"/>
      <c r="C611" s="19"/>
      <c r="D611" s="14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</row>
    <row r="612" spans="1:48" s="3" customFormat="1" ht="15">
      <c r="A612" s="35"/>
      <c r="C612" s="19"/>
      <c r="D612" s="14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</row>
    <row r="613" spans="1:48" s="3" customFormat="1" ht="15">
      <c r="A613" s="35"/>
      <c r="C613" s="19"/>
      <c r="D613" s="14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</row>
    <row r="614" spans="1:48" s="3" customFormat="1" ht="15">
      <c r="A614" s="35"/>
      <c r="C614" s="19"/>
      <c r="D614" s="14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</row>
    <row r="615" spans="1:48" s="3" customFormat="1" ht="15">
      <c r="A615" s="35"/>
      <c r="C615" s="19"/>
      <c r="D615" s="14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</row>
    <row r="616" spans="1:48" s="3" customFormat="1" ht="15">
      <c r="A616" s="35"/>
      <c r="C616" s="19"/>
      <c r="D616" s="14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</row>
    <row r="617" spans="1:48" s="3" customFormat="1" ht="15">
      <c r="A617" s="35"/>
      <c r="C617" s="19"/>
      <c r="D617" s="14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</row>
    <row r="618" spans="1:48" s="3" customFormat="1" ht="15">
      <c r="A618" s="35"/>
      <c r="C618" s="19"/>
      <c r="D618" s="14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</row>
    <row r="619" spans="1:48" s="3" customFormat="1" ht="15">
      <c r="A619" s="35"/>
      <c r="C619" s="19"/>
      <c r="D619" s="14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</row>
    <row r="620" spans="1:48" s="3" customFormat="1" ht="15">
      <c r="A620" s="35"/>
      <c r="C620" s="19"/>
      <c r="D620" s="14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</row>
    <row r="621" spans="1:48" s="3" customFormat="1" ht="15">
      <c r="A621" s="35"/>
      <c r="C621" s="19"/>
      <c r="D621" s="14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</row>
    <row r="622" spans="1:48" s="3" customFormat="1" ht="15">
      <c r="A622" s="35"/>
      <c r="C622" s="19"/>
      <c r="D622" s="14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</row>
    <row r="623" spans="1:48" s="3" customFormat="1" ht="15">
      <c r="A623" s="35"/>
      <c r="C623" s="19"/>
      <c r="D623" s="14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</row>
    <row r="624" spans="1:48" s="3" customFormat="1" ht="15">
      <c r="A624" s="35"/>
      <c r="C624" s="19"/>
      <c r="D624" s="14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</row>
    <row r="625" spans="1:48" s="3" customFormat="1" ht="15">
      <c r="A625" s="35"/>
      <c r="C625" s="19"/>
      <c r="D625" s="14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</row>
    <row r="626" spans="1:48" s="3" customFormat="1" ht="15">
      <c r="A626" s="35"/>
      <c r="C626" s="19"/>
      <c r="D626" s="14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</row>
    <row r="627" spans="1:48" s="3" customFormat="1" ht="15">
      <c r="A627" s="35"/>
      <c r="C627" s="19"/>
      <c r="D627" s="14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</row>
    <row r="628" spans="1:48" s="3" customFormat="1" ht="15">
      <c r="A628" s="35"/>
      <c r="C628" s="19"/>
      <c r="D628" s="14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</row>
    <row r="629" spans="1:48" s="3" customFormat="1" ht="15">
      <c r="A629" s="35"/>
      <c r="C629" s="19"/>
      <c r="D629" s="14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</row>
    <row r="630" spans="1:48" s="3" customFormat="1" ht="15">
      <c r="A630" s="35"/>
      <c r="C630" s="19"/>
      <c r="D630" s="14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</row>
    <row r="631" spans="1:48" s="3" customFormat="1" ht="15">
      <c r="A631" s="35"/>
      <c r="C631" s="19"/>
      <c r="D631" s="14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</row>
    <row r="632" spans="1:48" s="3" customFormat="1" ht="15">
      <c r="A632" s="35"/>
      <c r="C632" s="19"/>
      <c r="D632" s="14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</row>
    <row r="633" spans="1:48" s="3" customFormat="1" ht="15">
      <c r="A633" s="35"/>
      <c r="C633" s="19"/>
      <c r="D633" s="14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</row>
    <row r="634" spans="1:48" s="3" customFormat="1" ht="15">
      <c r="A634" s="35"/>
      <c r="C634" s="19"/>
      <c r="D634" s="14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</row>
    <row r="635" spans="1:48" s="3" customFormat="1" ht="15">
      <c r="A635" s="35"/>
      <c r="C635" s="19"/>
      <c r="D635" s="14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</row>
    <row r="636" spans="1:48" s="3" customFormat="1" ht="15">
      <c r="A636" s="35"/>
      <c r="C636" s="19"/>
      <c r="D636" s="14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</row>
    <row r="637" spans="1:48" s="3" customFormat="1" ht="15">
      <c r="A637" s="35"/>
      <c r="C637" s="19"/>
      <c r="D637" s="14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</row>
    <row r="638" spans="1:48" s="3" customFormat="1" ht="15">
      <c r="A638" s="35"/>
      <c r="C638" s="19"/>
      <c r="D638" s="14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</row>
    <row r="639" spans="1:48" s="3" customFormat="1" ht="15">
      <c r="A639" s="35"/>
      <c r="C639" s="19"/>
      <c r="D639" s="14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</row>
    <row r="640" spans="1:48" s="3" customFormat="1" ht="15">
      <c r="A640" s="35"/>
      <c r="C640" s="19"/>
      <c r="D640" s="14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</row>
    <row r="641" spans="1:48" s="3" customFormat="1" ht="15">
      <c r="A641" s="35"/>
      <c r="C641" s="19"/>
      <c r="D641" s="14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</row>
    <row r="642" spans="1:48" s="3" customFormat="1" ht="15">
      <c r="A642" s="35"/>
      <c r="C642" s="19"/>
      <c r="D642" s="14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</row>
    <row r="643" spans="1:48" s="3" customFormat="1" ht="15">
      <c r="A643" s="35"/>
      <c r="C643" s="19"/>
      <c r="D643" s="14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</row>
    <row r="644" spans="1:48" s="3" customFormat="1" ht="15">
      <c r="A644" s="35"/>
      <c r="C644" s="19"/>
      <c r="D644" s="14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</row>
    <row r="645" spans="1:48" s="3" customFormat="1" ht="15">
      <c r="A645" s="35"/>
      <c r="C645" s="19"/>
      <c r="D645" s="14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</row>
    <row r="646" spans="1:48" s="3" customFormat="1" ht="15">
      <c r="A646" s="35"/>
      <c r="C646" s="19"/>
      <c r="D646" s="14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</row>
    <row r="647" spans="1:48" s="3" customFormat="1" ht="15">
      <c r="A647" s="35"/>
      <c r="C647" s="19"/>
      <c r="D647" s="14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</row>
    <row r="648" spans="1:48" s="3" customFormat="1" ht="15">
      <c r="A648" s="35"/>
      <c r="C648" s="19"/>
      <c r="D648" s="14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</row>
    <row r="649" spans="1:48" s="3" customFormat="1" ht="15">
      <c r="A649" s="35"/>
      <c r="C649" s="19"/>
      <c r="D649" s="14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</row>
    <row r="650" spans="1:48" s="3" customFormat="1" ht="15">
      <c r="A650" s="35"/>
      <c r="C650" s="19"/>
      <c r="D650" s="14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</row>
    <row r="651" spans="1:48" s="3" customFormat="1" ht="15">
      <c r="A651" s="35"/>
      <c r="C651" s="19"/>
      <c r="D651" s="14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</row>
    <row r="652" spans="1:48" s="3" customFormat="1" ht="15">
      <c r="A652" s="35"/>
      <c r="C652" s="19"/>
      <c r="D652" s="14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</row>
    <row r="653" spans="1:48" s="3" customFormat="1" ht="15">
      <c r="A653" s="35"/>
      <c r="C653" s="19"/>
      <c r="D653" s="14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</row>
    <row r="654" spans="1:48" s="3" customFormat="1" ht="15">
      <c r="A654" s="35"/>
      <c r="C654" s="19"/>
      <c r="D654" s="14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</row>
    <row r="655" spans="1:48" s="3" customFormat="1" ht="15">
      <c r="A655" s="35"/>
      <c r="C655" s="19"/>
      <c r="D655" s="14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</row>
    <row r="656" spans="1:48" s="3" customFormat="1" ht="15">
      <c r="A656" s="35"/>
      <c r="C656" s="19"/>
      <c r="D656" s="14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</row>
    <row r="657" spans="1:48" s="3" customFormat="1" ht="15">
      <c r="A657" s="35"/>
      <c r="C657" s="19"/>
      <c r="D657" s="14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</row>
    <row r="658" spans="1:48" s="3" customFormat="1" ht="15">
      <c r="A658" s="35"/>
      <c r="C658" s="19"/>
      <c r="D658" s="14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</row>
    <row r="659" spans="1:48" s="3" customFormat="1" ht="15">
      <c r="A659" s="35"/>
      <c r="C659" s="19"/>
      <c r="D659" s="14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</row>
    <row r="660" spans="1:48" s="3" customFormat="1" ht="15">
      <c r="A660" s="35"/>
      <c r="C660" s="19"/>
      <c r="D660" s="14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</row>
    <row r="661" spans="1:48" s="3" customFormat="1" ht="15">
      <c r="A661" s="35"/>
      <c r="C661" s="19"/>
      <c r="D661" s="14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</row>
    <row r="662" spans="1:48" s="3" customFormat="1" ht="15">
      <c r="A662" s="35"/>
      <c r="C662" s="19"/>
      <c r="D662" s="14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</row>
    <row r="663" spans="1:48" s="3" customFormat="1" ht="15">
      <c r="A663" s="35"/>
      <c r="C663" s="19"/>
      <c r="D663" s="14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</row>
    <row r="664" spans="1:48" s="3" customFormat="1" ht="15">
      <c r="A664" s="35"/>
      <c r="C664" s="19"/>
      <c r="D664" s="14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</row>
    <row r="665" spans="1:48" s="3" customFormat="1" ht="15">
      <c r="A665" s="35"/>
      <c r="C665" s="19"/>
      <c r="D665" s="14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</row>
    <row r="666" spans="1:48" s="3" customFormat="1" ht="15">
      <c r="A666" s="35"/>
      <c r="C666" s="19"/>
      <c r="D666" s="14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</row>
    <row r="667" spans="1:48" s="3" customFormat="1" ht="15">
      <c r="A667" s="35"/>
      <c r="C667" s="19"/>
      <c r="D667" s="14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</row>
    <row r="668" spans="1:48" s="3" customFormat="1" ht="15">
      <c r="A668" s="35"/>
      <c r="C668" s="19"/>
      <c r="D668" s="14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</row>
    <row r="669" spans="1:48" s="3" customFormat="1" ht="15">
      <c r="A669" s="35"/>
      <c r="C669" s="19"/>
      <c r="D669" s="14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</row>
    <row r="670" spans="1:48" s="3" customFormat="1" ht="15">
      <c r="A670" s="35"/>
      <c r="C670" s="19"/>
      <c r="D670" s="14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</row>
    <row r="671" spans="1:48" s="3" customFormat="1" ht="15">
      <c r="A671" s="35"/>
      <c r="C671" s="19"/>
      <c r="D671" s="14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</row>
    <row r="672" spans="1:48" s="3" customFormat="1" ht="15">
      <c r="A672" s="35"/>
      <c r="C672" s="19"/>
      <c r="D672" s="14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</row>
    <row r="673" spans="1:48" s="3" customFormat="1" ht="15">
      <c r="A673" s="35"/>
      <c r="C673" s="19"/>
      <c r="D673" s="14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</row>
    <row r="674" spans="1:48" s="3" customFormat="1" ht="15">
      <c r="A674" s="35"/>
      <c r="C674" s="19"/>
      <c r="D674" s="14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</row>
    <row r="675" spans="1:48" s="3" customFormat="1" ht="15">
      <c r="A675" s="35"/>
      <c r="C675" s="19"/>
      <c r="D675" s="14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</row>
    <row r="676" spans="1:48" s="3" customFormat="1" ht="15">
      <c r="A676" s="35"/>
      <c r="C676" s="19"/>
      <c r="D676" s="14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</row>
    <row r="677" spans="1:48" s="3" customFormat="1" ht="15">
      <c r="A677" s="35"/>
      <c r="C677" s="19"/>
      <c r="D677" s="14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</row>
    <row r="678" spans="1:48" s="3" customFormat="1" ht="15">
      <c r="A678" s="35"/>
      <c r="C678" s="19"/>
      <c r="D678" s="14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</row>
    <row r="679" spans="1:48" s="3" customFormat="1" ht="15">
      <c r="A679" s="35"/>
      <c r="C679" s="19"/>
      <c r="D679" s="14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</row>
    <row r="680" spans="1:48" s="3" customFormat="1" ht="15">
      <c r="A680" s="35"/>
      <c r="C680" s="19"/>
      <c r="D680" s="14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</row>
    <row r="681" spans="1:48" s="3" customFormat="1" ht="15">
      <c r="A681" s="35"/>
      <c r="C681" s="19"/>
      <c r="D681" s="14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</row>
    <row r="682" spans="1:48" s="3" customFormat="1" ht="15">
      <c r="A682" s="35"/>
      <c r="C682" s="19"/>
      <c r="D682" s="14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</row>
    <row r="683" spans="1:48" s="3" customFormat="1" ht="15">
      <c r="A683" s="35"/>
      <c r="C683" s="19"/>
      <c r="D683" s="14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</row>
    <row r="684" spans="1:48" s="3" customFormat="1" ht="15">
      <c r="A684" s="35"/>
      <c r="C684" s="19"/>
      <c r="D684" s="14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</row>
    <row r="685" spans="1:48" s="3" customFormat="1" ht="15">
      <c r="A685" s="35"/>
      <c r="C685" s="19"/>
      <c r="D685" s="14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</row>
    <row r="686" spans="1:48" s="3" customFormat="1" ht="15">
      <c r="A686" s="35"/>
      <c r="C686" s="19"/>
      <c r="D686" s="14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</row>
    <row r="687" spans="1:48" s="3" customFormat="1" ht="15">
      <c r="A687" s="35"/>
      <c r="C687" s="19"/>
      <c r="D687" s="14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</row>
    <row r="688" spans="1:48" s="3" customFormat="1" ht="15">
      <c r="A688" s="35"/>
      <c r="C688" s="19"/>
      <c r="D688" s="14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</row>
    <row r="689" spans="1:48" s="3" customFormat="1" ht="15">
      <c r="A689" s="35"/>
      <c r="C689" s="19"/>
      <c r="D689" s="14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</row>
    <row r="690" spans="1:48" s="3" customFormat="1" ht="15">
      <c r="A690" s="35"/>
      <c r="C690" s="19"/>
      <c r="D690" s="14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</row>
    <row r="691" spans="1:48" s="3" customFormat="1" ht="15">
      <c r="A691" s="35"/>
      <c r="C691" s="19"/>
      <c r="D691" s="14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</row>
    <row r="692" spans="1:48" s="3" customFormat="1" ht="15">
      <c r="A692" s="35"/>
      <c r="C692" s="19"/>
      <c r="D692" s="14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</row>
    <row r="693" spans="1:48" s="3" customFormat="1" ht="15">
      <c r="A693" s="35"/>
      <c r="C693" s="19"/>
      <c r="D693" s="14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</row>
    <row r="694" spans="1:48" s="3" customFormat="1" ht="15">
      <c r="A694" s="35"/>
      <c r="C694" s="19"/>
      <c r="D694" s="14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</row>
    <row r="695" spans="1:48" s="3" customFormat="1" ht="15">
      <c r="A695" s="35"/>
      <c r="C695" s="19"/>
      <c r="D695" s="14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</row>
    <row r="696" spans="1:48" s="3" customFormat="1" ht="15">
      <c r="A696" s="35"/>
      <c r="C696" s="19"/>
      <c r="D696" s="14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</row>
    <row r="697" spans="1:48" s="3" customFormat="1" ht="15">
      <c r="A697" s="35"/>
      <c r="C697" s="19"/>
      <c r="D697" s="14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</row>
    <row r="698" spans="1:48" s="3" customFormat="1" ht="15">
      <c r="A698" s="35"/>
      <c r="C698" s="19"/>
      <c r="D698" s="14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</row>
    <row r="699" spans="1:48" s="3" customFormat="1" ht="15">
      <c r="A699" s="35"/>
      <c r="C699" s="19"/>
      <c r="D699" s="14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</row>
    <row r="700" spans="1:48" s="3" customFormat="1" ht="15">
      <c r="A700" s="35"/>
      <c r="C700" s="19"/>
      <c r="D700" s="14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</row>
    <row r="701" spans="1:48" s="3" customFormat="1" ht="15">
      <c r="A701" s="35"/>
      <c r="C701" s="19"/>
      <c r="D701" s="14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</row>
    <row r="702" spans="1:48" s="3" customFormat="1" ht="15">
      <c r="A702" s="35"/>
      <c r="C702" s="19"/>
      <c r="D702" s="14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</row>
    <row r="703" spans="1:48" s="3" customFormat="1" ht="15">
      <c r="A703" s="35"/>
      <c r="C703" s="19"/>
      <c r="D703" s="14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</row>
    <row r="704" spans="1:48" s="3" customFormat="1" ht="15">
      <c r="A704" s="35"/>
      <c r="C704" s="19"/>
      <c r="D704" s="14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</row>
    <row r="705" spans="1:48" s="3" customFormat="1" ht="15">
      <c r="A705" s="35"/>
      <c r="C705" s="19"/>
      <c r="D705" s="14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</row>
    <row r="706" spans="1:48" s="3" customFormat="1" ht="15">
      <c r="A706" s="35"/>
      <c r="C706" s="19"/>
      <c r="D706" s="14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</row>
    <row r="707" spans="1:48" s="3" customFormat="1" ht="15">
      <c r="A707" s="35"/>
      <c r="C707" s="19"/>
      <c r="D707" s="14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</row>
    <row r="708" spans="1:48" s="3" customFormat="1" ht="15">
      <c r="A708" s="35"/>
      <c r="C708" s="19"/>
      <c r="D708" s="14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</row>
    <row r="709" spans="1:48" s="3" customFormat="1" ht="15">
      <c r="A709" s="35"/>
      <c r="C709" s="19"/>
      <c r="D709" s="14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</row>
    <row r="710" spans="1:48" s="3" customFormat="1" ht="15">
      <c r="A710" s="35"/>
      <c r="C710" s="19"/>
      <c r="D710" s="14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</row>
    <row r="711" spans="1:48" s="3" customFormat="1" ht="15">
      <c r="A711" s="35"/>
      <c r="C711" s="19"/>
      <c r="D711" s="14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</row>
    <row r="712" spans="1:48" s="3" customFormat="1" ht="15">
      <c r="A712" s="35"/>
      <c r="C712" s="19"/>
      <c r="D712" s="14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</row>
    <row r="713" spans="1:48" s="3" customFormat="1" ht="15">
      <c r="A713" s="35"/>
      <c r="C713" s="19"/>
      <c r="D713" s="14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</row>
    <row r="714" spans="1:48" s="3" customFormat="1" ht="15">
      <c r="A714" s="35"/>
      <c r="C714" s="19"/>
      <c r="D714" s="14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</row>
    <row r="715" spans="1:48" s="3" customFormat="1" ht="15">
      <c r="A715" s="35"/>
      <c r="C715" s="19"/>
      <c r="D715" s="14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</row>
    <row r="716" spans="1:48" s="3" customFormat="1" ht="15">
      <c r="A716" s="35"/>
      <c r="C716" s="19"/>
      <c r="D716" s="14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</row>
    <row r="717" spans="1:48" s="3" customFormat="1" ht="15">
      <c r="A717" s="35"/>
      <c r="C717" s="19"/>
      <c r="D717" s="14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</row>
    <row r="718" spans="1:48" s="3" customFormat="1" ht="15">
      <c r="A718" s="35"/>
      <c r="C718" s="19"/>
      <c r="D718" s="14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</row>
    <row r="719" spans="1:48" s="3" customFormat="1" ht="15">
      <c r="A719" s="35"/>
      <c r="C719" s="19"/>
      <c r="D719" s="14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</row>
    <row r="720" spans="1:48" s="3" customFormat="1" ht="15">
      <c r="A720" s="35"/>
      <c r="C720" s="19"/>
      <c r="D720" s="14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</row>
    <row r="721" spans="1:48" s="3" customFormat="1" ht="15">
      <c r="A721" s="35"/>
      <c r="C721" s="19"/>
      <c r="D721" s="14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</row>
    <row r="722" spans="1:48" s="3" customFormat="1" ht="15">
      <c r="A722" s="35"/>
      <c r="C722" s="19"/>
      <c r="D722" s="14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</row>
    <row r="723" spans="1:48" s="3" customFormat="1" ht="15">
      <c r="A723" s="35"/>
      <c r="C723" s="19"/>
      <c r="D723" s="14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</row>
    <row r="724" spans="1:48" s="3" customFormat="1" ht="15">
      <c r="A724" s="35"/>
      <c r="C724" s="19"/>
      <c r="D724" s="14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</row>
    <row r="725" spans="1:48" s="3" customFormat="1" ht="15">
      <c r="A725" s="35"/>
      <c r="C725" s="19"/>
      <c r="D725" s="14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</row>
    <row r="726" spans="1:48" s="3" customFormat="1" ht="15">
      <c r="A726" s="35"/>
      <c r="C726" s="19"/>
      <c r="D726" s="14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</row>
    <row r="727" spans="1:48" s="3" customFormat="1" ht="15">
      <c r="A727" s="35"/>
      <c r="C727" s="19"/>
      <c r="D727" s="14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</row>
    <row r="728" spans="1:48" s="3" customFormat="1" ht="15">
      <c r="A728" s="35"/>
      <c r="C728" s="19"/>
      <c r="D728" s="14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</row>
    <row r="729" spans="1:48" s="3" customFormat="1" ht="15">
      <c r="A729" s="35"/>
      <c r="C729" s="19"/>
      <c r="D729" s="14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</row>
    <row r="730" spans="1:48" s="3" customFormat="1" ht="15">
      <c r="A730" s="35"/>
      <c r="C730" s="19"/>
      <c r="D730" s="14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</row>
    <row r="731" spans="1:48" s="3" customFormat="1" ht="15">
      <c r="A731" s="35"/>
      <c r="C731" s="19"/>
      <c r="D731" s="14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</row>
    <row r="732" spans="1:48" s="3" customFormat="1" ht="15">
      <c r="A732" s="35"/>
      <c r="C732" s="19"/>
      <c r="D732" s="14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</row>
    <row r="733" spans="1:48" s="3" customFormat="1" ht="15">
      <c r="A733" s="35"/>
      <c r="C733" s="19"/>
      <c r="D733" s="14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</row>
    <row r="734" spans="1:48" s="3" customFormat="1" ht="15">
      <c r="A734" s="35"/>
      <c r="C734" s="19"/>
      <c r="D734" s="14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</row>
    <row r="735" spans="1:48" s="3" customFormat="1" ht="15">
      <c r="A735" s="35"/>
      <c r="C735" s="19"/>
      <c r="D735" s="14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</row>
    <row r="736" spans="1:48" s="3" customFormat="1" ht="15">
      <c r="A736" s="35"/>
      <c r="C736" s="19"/>
      <c r="D736" s="14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</row>
    <row r="737" spans="1:48" s="3" customFormat="1" ht="15">
      <c r="A737" s="35"/>
      <c r="C737" s="19"/>
      <c r="D737" s="14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</row>
    <row r="738" spans="1:48" s="3" customFormat="1" ht="15">
      <c r="A738" s="35"/>
      <c r="C738" s="19"/>
      <c r="D738" s="14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</row>
    <row r="739" spans="1:48" s="3" customFormat="1" ht="15">
      <c r="A739" s="35"/>
      <c r="C739" s="19"/>
      <c r="D739" s="14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</row>
    <row r="740" spans="1:48" s="3" customFormat="1" ht="15">
      <c r="A740" s="35"/>
      <c r="C740" s="19"/>
      <c r="D740" s="14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</row>
    <row r="741" spans="1:48" s="3" customFormat="1" ht="15">
      <c r="A741" s="35"/>
      <c r="C741" s="19"/>
      <c r="D741" s="14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</row>
    <row r="742" spans="1:48" s="3" customFormat="1" ht="15">
      <c r="A742" s="35"/>
      <c r="C742" s="19"/>
      <c r="D742" s="14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</row>
    <row r="743" spans="1:48" s="3" customFormat="1" ht="15">
      <c r="A743" s="35"/>
      <c r="C743" s="19"/>
      <c r="D743" s="14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</row>
    <row r="744" spans="1:48" s="3" customFormat="1" ht="15">
      <c r="A744" s="35"/>
      <c r="C744" s="19"/>
      <c r="D744" s="14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</row>
    <row r="745" spans="1:48" s="3" customFormat="1" ht="15">
      <c r="A745" s="35"/>
      <c r="C745" s="19"/>
      <c r="D745" s="14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</row>
    <row r="746" spans="1:48" s="3" customFormat="1" ht="15">
      <c r="A746" s="35"/>
      <c r="C746" s="19"/>
      <c r="D746" s="14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</row>
    <row r="747" spans="1:48" s="3" customFormat="1" ht="15">
      <c r="A747" s="35"/>
      <c r="C747" s="19"/>
      <c r="D747" s="14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</row>
    <row r="748" spans="1:48" s="3" customFormat="1" ht="15">
      <c r="A748" s="35"/>
      <c r="C748" s="19"/>
      <c r="D748" s="14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</row>
    <row r="749" spans="1:48" s="3" customFormat="1" ht="15">
      <c r="A749" s="35"/>
      <c r="C749" s="19"/>
      <c r="D749" s="14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</row>
    <row r="750" spans="1:48" s="3" customFormat="1" ht="15">
      <c r="A750" s="35"/>
      <c r="C750" s="19"/>
      <c r="D750" s="14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</row>
    <row r="751" spans="1:48" s="3" customFormat="1" ht="15">
      <c r="A751" s="35"/>
      <c r="C751" s="19"/>
      <c r="D751" s="14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</row>
    <row r="752" spans="1:48" s="3" customFormat="1" ht="15">
      <c r="A752" s="35"/>
      <c r="C752" s="19"/>
      <c r="D752" s="14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</row>
    <row r="753" spans="1:48" s="3" customFormat="1" ht="15">
      <c r="A753" s="35"/>
      <c r="C753" s="19"/>
      <c r="D753" s="14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</row>
    <row r="754" spans="1:48" s="3" customFormat="1" ht="15">
      <c r="A754" s="35"/>
      <c r="C754" s="19"/>
      <c r="D754" s="14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</row>
    <row r="755" spans="1:48" s="3" customFormat="1" ht="15">
      <c r="A755" s="35"/>
      <c r="C755" s="19"/>
      <c r="D755" s="14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</row>
    <row r="756" spans="1:48" s="3" customFormat="1" ht="15">
      <c r="A756" s="35"/>
      <c r="C756" s="19"/>
      <c r="D756" s="14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</row>
    <row r="757" spans="1:48" s="3" customFormat="1" ht="15">
      <c r="A757" s="35"/>
      <c r="C757" s="19"/>
      <c r="D757" s="14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</row>
    <row r="758" spans="1:48" s="3" customFormat="1" ht="15">
      <c r="A758" s="35"/>
      <c r="C758" s="19"/>
      <c r="D758" s="14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</row>
    <row r="759" spans="1:48" s="3" customFormat="1" ht="15">
      <c r="A759" s="35"/>
      <c r="C759" s="19"/>
      <c r="D759" s="14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</row>
    <row r="760" spans="1:48" s="3" customFormat="1" ht="15">
      <c r="A760" s="35"/>
      <c r="C760" s="19"/>
      <c r="D760" s="14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</row>
    <row r="761" spans="1:48" s="3" customFormat="1" ht="15">
      <c r="A761" s="35"/>
      <c r="C761" s="19"/>
      <c r="D761" s="14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</row>
    <row r="762" spans="1:48" s="3" customFormat="1" ht="15">
      <c r="A762" s="35"/>
      <c r="C762" s="19"/>
      <c r="D762" s="14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</row>
    <row r="763" spans="1:48" s="3" customFormat="1" ht="15">
      <c r="A763" s="35"/>
      <c r="C763" s="19"/>
      <c r="D763" s="14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</row>
    <row r="764" spans="1:48" s="3" customFormat="1" ht="15">
      <c r="A764" s="35"/>
      <c r="C764" s="19"/>
      <c r="D764" s="14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</row>
    <row r="765" spans="1:48" s="3" customFormat="1" ht="15">
      <c r="A765" s="35"/>
      <c r="C765" s="19"/>
      <c r="D765" s="14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</row>
    <row r="766" spans="1:48" s="3" customFormat="1" ht="15">
      <c r="A766" s="35"/>
      <c r="C766" s="19"/>
      <c r="D766" s="14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</row>
    <row r="767" spans="1:48" s="3" customFormat="1" ht="15">
      <c r="A767" s="35"/>
      <c r="C767" s="19"/>
      <c r="D767" s="14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</row>
    <row r="768" spans="1:48" s="3" customFormat="1" ht="15">
      <c r="A768" s="35"/>
      <c r="C768" s="19"/>
      <c r="D768" s="14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</row>
    <row r="769" spans="1:48" s="3" customFormat="1" ht="15">
      <c r="A769" s="35"/>
      <c r="C769" s="19"/>
      <c r="D769" s="14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</row>
    <row r="770" spans="1:48" s="3" customFormat="1" ht="15">
      <c r="A770" s="35"/>
      <c r="C770" s="19"/>
      <c r="D770" s="14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</row>
    <row r="771" spans="1:48" s="3" customFormat="1" ht="15">
      <c r="A771" s="35"/>
      <c r="C771" s="19"/>
      <c r="D771" s="14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</row>
    <row r="772" spans="1:48" s="3" customFormat="1" ht="15">
      <c r="A772" s="35"/>
      <c r="C772" s="19"/>
      <c r="D772" s="14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</row>
    <row r="773" spans="1:48" s="3" customFormat="1" ht="15">
      <c r="A773" s="35"/>
      <c r="C773" s="19"/>
      <c r="D773" s="14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</row>
    <row r="774" spans="1:48" s="3" customFormat="1" ht="15">
      <c r="A774" s="35"/>
      <c r="C774" s="19"/>
      <c r="D774" s="14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</row>
    <row r="775" spans="1:48" s="3" customFormat="1" ht="15">
      <c r="A775" s="35"/>
      <c r="C775" s="19"/>
      <c r="D775" s="14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</row>
    <row r="776" spans="1:48" s="3" customFormat="1" ht="15">
      <c r="A776" s="35"/>
      <c r="C776" s="19"/>
      <c r="D776" s="14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</row>
    <row r="777" spans="1:48" s="3" customFormat="1" ht="15">
      <c r="A777" s="35"/>
      <c r="C777" s="19"/>
      <c r="D777" s="14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</row>
    <row r="778" spans="1:48" s="3" customFormat="1" ht="15">
      <c r="A778" s="35"/>
      <c r="C778" s="19"/>
      <c r="D778" s="14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</row>
    <row r="779" spans="1:48" s="3" customFormat="1" ht="15">
      <c r="A779" s="35"/>
      <c r="C779" s="19"/>
      <c r="D779" s="14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</row>
    <row r="780" spans="1:48" s="3" customFormat="1" ht="15">
      <c r="A780" s="35"/>
      <c r="C780" s="19"/>
      <c r="D780" s="14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</row>
    <row r="781" spans="1:48" s="3" customFormat="1" ht="15">
      <c r="A781" s="35"/>
      <c r="C781" s="19"/>
      <c r="D781" s="14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</row>
    <row r="782" spans="1:48" s="3" customFormat="1" ht="15">
      <c r="A782" s="35"/>
      <c r="C782" s="19"/>
      <c r="D782" s="14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</row>
    <row r="783" spans="1:48" s="3" customFormat="1" ht="15">
      <c r="A783" s="35"/>
      <c r="C783" s="19"/>
      <c r="D783" s="14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</row>
    <row r="784" spans="1:48" s="3" customFormat="1" ht="15">
      <c r="A784" s="35"/>
      <c r="C784" s="19"/>
      <c r="D784" s="14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</row>
    <row r="785" spans="1:48" s="3" customFormat="1" ht="15">
      <c r="A785" s="35"/>
      <c r="C785" s="19"/>
      <c r="D785" s="14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</row>
    <row r="786" spans="1:48" s="3" customFormat="1" ht="15">
      <c r="A786" s="35"/>
      <c r="C786" s="19"/>
      <c r="D786" s="14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</row>
    <row r="787" spans="1:48" s="3" customFormat="1" ht="15">
      <c r="A787" s="35"/>
      <c r="C787" s="19"/>
      <c r="D787" s="14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</row>
    <row r="788" spans="1:48" s="3" customFormat="1" ht="15">
      <c r="A788" s="35"/>
      <c r="C788" s="19"/>
      <c r="D788" s="14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</row>
    <row r="789" spans="1:48" s="3" customFormat="1" ht="15">
      <c r="A789" s="35"/>
      <c r="C789" s="19"/>
      <c r="D789" s="14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</row>
    <row r="790" spans="1:48" s="3" customFormat="1" ht="15">
      <c r="A790" s="35"/>
      <c r="C790" s="19"/>
      <c r="D790" s="14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</row>
    <row r="791" spans="1:48" s="3" customFormat="1" ht="15">
      <c r="A791" s="35"/>
      <c r="C791" s="19"/>
      <c r="D791" s="14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</row>
    <row r="792" spans="1:48" s="3" customFormat="1" ht="15">
      <c r="A792" s="35"/>
      <c r="C792" s="19"/>
      <c r="D792" s="14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</row>
    <row r="793" spans="1:48" s="3" customFormat="1" ht="15">
      <c r="A793" s="35"/>
      <c r="C793" s="19"/>
      <c r="D793" s="14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</row>
    <row r="794" spans="1:48" s="3" customFormat="1" ht="15">
      <c r="A794" s="35"/>
      <c r="C794" s="19"/>
      <c r="D794" s="14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</row>
    <row r="795" spans="1:48" s="3" customFormat="1" ht="15">
      <c r="A795" s="35"/>
      <c r="C795" s="19"/>
      <c r="D795" s="14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</row>
    <row r="796" spans="1:48" s="3" customFormat="1" ht="15">
      <c r="A796" s="35"/>
      <c r="C796" s="19"/>
      <c r="D796" s="14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</row>
    <row r="797" spans="1:48" s="3" customFormat="1" ht="15">
      <c r="A797" s="35"/>
      <c r="C797" s="19"/>
      <c r="D797" s="14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</row>
    <row r="798" spans="1:48" s="3" customFormat="1" ht="15">
      <c r="A798" s="35"/>
      <c r="C798" s="19"/>
      <c r="D798" s="14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</row>
    <row r="799" spans="1:48" s="3" customFormat="1" ht="15">
      <c r="A799" s="35"/>
      <c r="C799" s="19"/>
      <c r="D799" s="14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</row>
    <row r="800" spans="1:48" s="3" customFormat="1" ht="15">
      <c r="A800" s="35"/>
      <c r="C800" s="19"/>
      <c r="D800" s="14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</row>
    <row r="801" spans="1:48" s="3" customFormat="1" ht="15">
      <c r="A801" s="35"/>
      <c r="C801" s="19"/>
      <c r="D801" s="14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</row>
    <row r="802" spans="1:48" s="3" customFormat="1" ht="15">
      <c r="A802" s="35"/>
      <c r="C802" s="19"/>
      <c r="D802" s="14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</row>
    <row r="803" spans="1:48" s="3" customFormat="1" ht="15">
      <c r="A803" s="35"/>
      <c r="C803" s="19"/>
      <c r="D803" s="14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</row>
    <row r="804" spans="1:48" s="3" customFormat="1" ht="15">
      <c r="A804" s="35"/>
      <c r="C804" s="19"/>
      <c r="D804" s="14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</row>
    <row r="805" spans="1:48" s="3" customFormat="1" ht="15">
      <c r="A805" s="35"/>
      <c r="C805" s="19"/>
      <c r="D805" s="14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</row>
    <row r="806" spans="1:48" s="3" customFormat="1" ht="15">
      <c r="A806" s="35"/>
      <c r="C806" s="19"/>
      <c r="D806" s="14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</row>
    <row r="807" spans="1:48" s="3" customFormat="1" ht="15">
      <c r="A807" s="35"/>
      <c r="C807" s="19"/>
      <c r="D807" s="14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</row>
    <row r="808" spans="1:48" s="3" customFormat="1" ht="15">
      <c r="A808" s="35"/>
      <c r="C808" s="19"/>
      <c r="D808" s="14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</row>
    <row r="809" spans="1:48" s="3" customFormat="1" ht="15">
      <c r="A809" s="35"/>
      <c r="C809" s="19"/>
      <c r="D809" s="14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</row>
    <row r="810" spans="1:48" s="3" customFormat="1" ht="15">
      <c r="A810" s="35"/>
      <c r="C810" s="19"/>
      <c r="D810" s="14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</row>
    <row r="811" spans="1:48" s="3" customFormat="1" ht="15">
      <c r="A811" s="35"/>
      <c r="C811" s="19"/>
      <c r="D811" s="14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</row>
    <row r="812" spans="1:48" s="3" customFormat="1" ht="15">
      <c r="A812" s="35"/>
      <c r="C812" s="19"/>
      <c r="D812" s="14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</row>
    <row r="813" spans="1:48" s="3" customFormat="1" ht="15">
      <c r="A813" s="35"/>
      <c r="C813" s="19"/>
      <c r="D813" s="14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</row>
    <row r="814" spans="1:48" s="3" customFormat="1" ht="15">
      <c r="A814" s="35"/>
      <c r="C814" s="19"/>
      <c r="D814" s="14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</row>
    <row r="815" spans="1:48" s="3" customFormat="1" ht="15">
      <c r="A815" s="35"/>
      <c r="C815" s="19"/>
      <c r="D815" s="14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</row>
    <row r="816" spans="1:48" s="3" customFormat="1" ht="15">
      <c r="A816" s="35"/>
      <c r="C816" s="19"/>
      <c r="D816" s="14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</row>
    <row r="817" spans="1:48" s="3" customFormat="1" ht="15">
      <c r="A817" s="35"/>
      <c r="C817" s="19"/>
      <c r="D817" s="14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</row>
    <row r="818" spans="1:48" s="3" customFormat="1" ht="15">
      <c r="A818" s="35"/>
      <c r="C818" s="19"/>
      <c r="D818" s="14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</row>
    <row r="819" spans="1:48" s="3" customFormat="1" ht="15">
      <c r="A819" s="35"/>
      <c r="C819" s="19"/>
      <c r="D819" s="14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</row>
    <row r="820" spans="1:48" s="3" customFormat="1" ht="15">
      <c r="A820" s="35"/>
      <c r="C820" s="19"/>
      <c r="D820" s="14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</row>
    <row r="821" spans="1:48" s="3" customFormat="1" ht="15">
      <c r="A821" s="35"/>
      <c r="C821" s="19"/>
      <c r="D821" s="14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</row>
    <row r="822" spans="1:48" s="3" customFormat="1" ht="15">
      <c r="A822" s="35"/>
      <c r="C822" s="19"/>
      <c r="D822" s="14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</row>
    <row r="823" spans="1:48" s="3" customFormat="1" ht="15">
      <c r="A823" s="35"/>
      <c r="C823" s="19"/>
      <c r="D823" s="14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</row>
    <row r="824" spans="1:48" s="3" customFormat="1" ht="15">
      <c r="A824" s="35"/>
      <c r="C824" s="19"/>
      <c r="D824" s="14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</row>
    <row r="825" spans="1:48" s="3" customFormat="1" ht="15">
      <c r="A825" s="35"/>
      <c r="C825" s="19"/>
      <c r="D825" s="14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</row>
    <row r="826" spans="1:48" s="3" customFormat="1" ht="15">
      <c r="A826" s="35"/>
      <c r="C826" s="19"/>
      <c r="D826" s="14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</row>
    <row r="827" spans="1:48" s="3" customFormat="1" ht="15">
      <c r="A827" s="35"/>
      <c r="C827" s="19"/>
      <c r="D827" s="14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</row>
    <row r="828" spans="1:48" s="3" customFormat="1" ht="15">
      <c r="A828" s="35"/>
      <c r="C828" s="19"/>
      <c r="D828" s="14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</row>
    <row r="829" spans="1:48" s="3" customFormat="1" ht="15">
      <c r="A829" s="35"/>
      <c r="C829" s="19"/>
      <c r="D829" s="14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</row>
    <row r="830" spans="1:48" s="3" customFormat="1" ht="15">
      <c r="A830" s="35"/>
      <c r="C830" s="19"/>
      <c r="D830" s="14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</row>
    <row r="831" spans="1:48" s="3" customFormat="1" ht="15">
      <c r="A831" s="35"/>
      <c r="C831" s="19"/>
      <c r="D831" s="14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</row>
    <row r="832" spans="1:48" s="3" customFormat="1" ht="15">
      <c r="A832" s="35"/>
      <c r="C832" s="19"/>
      <c r="D832" s="14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</row>
    <row r="833" spans="1:48" s="3" customFormat="1" ht="15">
      <c r="A833" s="35"/>
      <c r="C833" s="19"/>
      <c r="D833" s="14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</row>
    <row r="834" spans="1:48" s="3" customFormat="1" ht="15">
      <c r="A834" s="35"/>
      <c r="C834" s="19"/>
      <c r="D834" s="14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</row>
    <row r="835" spans="1:48" s="3" customFormat="1" ht="15">
      <c r="A835" s="35"/>
      <c r="C835" s="19"/>
      <c r="D835" s="14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</row>
    <row r="836" spans="1:48" s="3" customFormat="1" ht="15">
      <c r="A836" s="35"/>
      <c r="C836" s="19"/>
      <c r="D836" s="14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</row>
    <row r="837" spans="1:48" s="3" customFormat="1" ht="15">
      <c r="A837" s="35"/>
      <c r="C837" s="19"/>
      <c r="D837" s="14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</row>
    <row r="838" spans="1:48" s="3" customFormat="1" ht="15">
      <c r="A838" s="35"/>
      <c r="C838" s="19"/>
      <c r="D838" s="14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</row>
    <row r="839" spans="1:48" s="3" customFormat="1" ht="15">
      <c r="A839" s="35"/>
      <c r="C839" s="19"/>
      <c r="D839" s="14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</row>
    <row r="840" spans="1:48" s="3" customFormat="1" ht="15">
      <c r="A840" s="35"/>
      <c r="C840" s="19"/>
      <c r="D840" s="14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</row>
    <row r="841" spans="1:48" s="3" customFormat="1" ht="15">
      <c r="A841" s="35"/>
      <c r="C841" s="19"/>
      <c r="D841" s="14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</row>
    <row r="842" spans="1:48" s="3" customFormat="1" ht="15">
      <c r="A842" s="35"/>
      <c r="C842" s="19"/>
      <c r="D842" s="14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</row>
    <row r="843" spans="1:48" s="3" customFormat="1" ht="15">
      <c r="A843" s="35"/>
      <c r="C843" s="19"/>
      <c r="D843" s="14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</row>
    <row r="844" spans="1:48" s="3" customFormat="1" ht="15">
      <c r="A844" s="35"/>
      <c r="C844" s="19"/>
      <c r="D844" s="14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</row>
    <row r="845" spans="1:48" s="3" customFormat="1" ht="15">
      <c r="A845" s="35"/>
      <c r="C845" s="19"/>
      <c r="D845" s="14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</row>
    <row r="846" spans="1:48" s="3" customFormat="1" ht="15">
      <c r="A846" s="35"/>
      <c r="C846" s="19"/>
      <c r="D846" s="14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</row>
    <row r="847" spans="1:48" s="3" customFormat="1" ht="15">
      <c r="A847" s="35"/>
      <c r="C847" s="19"/>
      <c r="D847" s="14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</row>
    <row r="848" spans="1:48" s="3" customFormat="1" ht="15">
      <c r="A848" s="35"/>
      <c r="C848" s="19"/>
      <c r="D848" s="14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</row>
    <row r="849" spans="1:48" s="3" customFormat="1" ht="15">
      <c r="A849" s="35"/>
      <c r="C849" s="19"/>
      <c r="D849" s="14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</row>
    <row r="850" spans="1:48" s="3" customFormat="1" ht="15">
      <c r="A850" s="35"/>
      <c r="C850" s="19"/>
      <c r="D850" s="14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</row>
    <row r="851" spans="1:48" s="3" customFormat="1" ht="15">
      <c r="A851" s="35"/>
      <c r="C851" s="19"/>
      <c r="D851" s="14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</row>
    <row r="852" spans="1:48" s="3" customFormat="1" ht="15">
      <c r="A852" s="35"/>
      <c r="C852" s="19"/>
      <c r="D852" s="14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</row>
    <row r="853" spans="1:48" s="3" customFormat="1" ht="15">
      <c r="A853" s="35"/>
      <c r="C853" s="19"/>
      <c r="D853" s="14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</row>
    <row r="854" spans="1:48" s="3" customFormat="1" ht="15">
      <c r="A854" s="35"/>
      <c r="C854" s="19"/>
      <c r="D854" s="14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</row>
    <row r="855" spans="1:48" s="3" customFormat="1" ht="15">
      <c r="A855" s="35"/>
      <c r="C855" s="19"/>
      <c r="D855" s="14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</row>
    <row r="856" spans="1:48" s="3" customFormat="1" ht="15">
      <c r="A856" s="35"/>
      <c r="C856" s="19"/>
      <c r="D856" s="14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</row>
    <row r="857" spans="1:48" s="3" customFormat="1" ht="15">
      <c r="A857" s="35"/>
      <c r="C857" s="19"/>
      <c r="D857" s="14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</row>
    <row r="858" spans="1:48" s="3" customFormat="1" ht="15">
      <c r="A858" s="35"/>
      <c r="C858" s="19"/>
      <c r="D858" s="14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</row>
    <row r="859" spans="1:48" s="3" customFormat="1" ht="15">
      <c r="A859" s="35"/>
      <c r="C859" s="19"/>
      <c r="D859" s="14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</row>
    <row r="860" spans="1:48" s="3" customFormat="1" ht="15">
      <c r="A860" s="35"/>
      <c r="C860" s="19"/>
      <c r="D860" s="14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</row>
    <row r="861" spans="1:48" s="3" customFormat="1" ht="15">
      <c r="A861" s="35"/>
      <c r="C861" s="19"/>
      <c r="D861" s="14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</row>
    <row r="862" spans="1:48" s="3" customFormat="1" ht="15">
      <c r="A862" s="35"/>
      <c r="C862" s="19"/>
      <c r="D862" s="14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</row>
    <row r="863" spans="1:48" s="3" customFormat="1" ht="15">
      <c r="A863" s="35"/>
      <c r="C863" s="19"/>
      <c r="D863" s="14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</row>
    <row r="864" spans="1:48" s="3" customFormat="1" ht="15">
      <c r="A864" s="35"/>
      <c r="C864" s="19"/>
      <c r="D864" s="14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</row>
    <row r="865" spans="1:48" s="3" customFormat="1" ht="15">
      <c r="A865" s="35"/>
      <c r="C865" s="19"/>
      <c r="D865" s="14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</row>
    <row r="866" spans="1:48" s="3" customFormat="1" ht="15">
      <c r="A866" s="35"/>
      <c r="C866" s="19"/>
      <c r="D866" s="14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</row>
    <row r="867" spans="1:48" s="3" customFormat="1" ht="15">
      <c r="A867" s="35"/>
      <c r="C867" s="19"/>
      <c r="D867" s="14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</row>
    <row r="868" spans="1:48" s="3" customFormat="1" ht="15">
      <c r="A868" s="35"/>
      <c r="C868" s="19"/>
      <c r="D868" s="14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</row>
    <row r="869" spans="1:48" s="3" customFormat="1" ht="15">
      <c r="A869" s="35"/>
      <c r="C869" s="19"/>
      <c r="D869" s="14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</row>
    <row r="870" spans="1:48" s="3" customFormat="1" ht="15">
      <c r="A870" s="35"/>
      <c r="C870" s="19"/>
      <c r="D870" s="14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</row>
    <row r="871" spans="1:48" s="3" customFormat="1" ht="15">
      <c r="A871" s="35"/>
      <c r="C871" s="19"/>
      <c r="D871" s="14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</row>
    <row r="872" spans="1:48" s="3" customFormat="1" ht="15">
      <c r="A872" s="35"/>
      <c r="C872" s="19"/>
      <c r="D872" s="14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</row>
    <row r="873" spans="1:48" s="3" customFormat="1" ht="15">
      <c r="A873" s="35"/>
      <c r="C873" s="19"/>
      <c r="D873" s="14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</row>
    <row r="874" spans="1:48" s="3" customFormat="1" ht="15">
      <c r="A874" s="35"/>
      <c r="C874" s="19"/>
      <c r="D874" s="14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</row>
    <row r="875" spans="1:48" s="3" customFormat="1" ht="15">
      <c r="A875" s="35"/>
      <c r="C875" s="19"/>
      <c r="D875" s="14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</row>
    <row r="876" spans="1:48" s="3" customFormat="1" ht="15">
      <c r="A876" s="35"/>
      <c r="C876" s="19"/>
      <c r="D876" s="14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</row>
    <row r="877" spans="1:48" s="3" customFormat="1" ht="15">
      <c r="A877" s="35"/>
      <c r="C877" s="19"/>
      <c r="D877" s="14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</row>
    <row r="878" spans="1:48" s="3" customFormat="1" ht="15">
      <c r="A878" s="35"/>
      <c r="C878" s="19"/>
      <c r="D878" s="14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</row>
    <row r="879" spans="1:48" s="3" customFormat="1" ht="15">
      <c r="A879" s="35"/>
      <c r="C879" s="19"/>
      <c r="D879" s="14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</row>
    <row r="880" spans="1:48" s="3" customFormat="1" ht="15">
      <c r="A880" s="35"/>
      <c r="C880" s="19"/>
      <c r="D880" s="14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</row>
    <row r="881" spans="1:48" s="3" customFormat="1" ht="15">
      <c r="A881" s="35"/>
      <c r="C881" s="19"/>
      <c r="D881" s="14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</row>
    <row r="882" spans="1:48" s="3" customFormat="1" ht="15">
      <c r="A882" s="35"/>
      <c r="C882" s="19"/>
      <c r="D882" s="14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</row>
    <row r="883" spans="1:48" s="3" customFormat="1" ht="15">
      <c r="A883" s="35"/>
      <c r="C883" s="19"/>
      <c r="D883" s="14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</row>
    <row r="884" spans="1:48" s="3" customFormat="1" ht="15">
      <c r="A884" s="35"/>
      <c r="C884" s="19"/>
      <c r="D884" s="14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</row>
    <row r="885" spans="1:48" s="3" customFormat="1" ht="15">
      <c r="A885" s="35"/>
      <c r="C885" s="19"/>
      <c r="D885" s="14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</row>
    <row r="886" spans="1:48" s="3" customFormat="1" ht="15">
      <c r="A886" s="35"/>
      <c r="C886" s="19"/>
      <c r="D886" s="14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</row>
    <row r="887" spans="1:48" s="3" customFormat="1" ht="15">
      <c r="A887" s="35"/>
      <c r="C887" s="19"/>
      <c r="D887" s="14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</row>
    <row r="888" spans="1:48" s="3" customFormat="1" ht="15">
      <c r="A888" s="35"/>
      <c r="C888" s="19"/>
      <c r="D888" s="14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</row>
    <row r="889" spans="1:48" s="3" customFormat="1" ht="15">
      <c r="A889" s="35"/>
      <c r="C889" s="19"/>
      <c r="D889" s="14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</row>
    <row r="890" spans="1:48" s="3" customFormat="1" ht="15">
      <c r="A890" s="35"/>
      <c r="C890" s="19"/>
      <c r="D890" s="14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</row>
    <row r="891" spans="1:48" s="3" customFormat="1" ht="15">
      <c r="A891" s="35"/>
      <c r="C891" s="19"/>
      <c r="D891" s="14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</row>
    <row r="892" spans="1:48" s="3" customFormat="1" ht="15">
      <c r="A892" s="35"/>
      <c r="C892" s="19"/>
      <c r="D892" s="14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</row>
    <row r="893" spans="1:48" s="3" customFormat="1" ht="15">
      <c r="A893" s="35"/>
      <c r="C893" s="19"/>
      <c r="D893" s="14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</row>
    <row r="894" spans="1:48" s="3" customFormat="1" ht="15">
      <c r="A894" s="35"/>
      <c r="C894" s="19"/>
      <c r="D894" s="14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</row>
    <row r="895" spans="1:48" s="3" customFormat="1" ht="15">
      <c r="A895" s="35"/>
      <c r="C895" s="19"/>
      <c r="D895" s="14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</row>
    <row r="896" spans="1:48" s="3" customFormat="1" ht="15">
      <c r="A896" s="35"/>
      <c r="C896" s="19"/>
      <c r="D896" s="14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</row>
    <row r="897" spans="1:48" s="3" customFormat="1" ht="15">
      <c r="A897" s="35"/>
      <c r="C897" s="19"/>
      <c r="D897" s="14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</row>
    <row r="898" spans="1:48" s="3" customFormat="1" ht="15">
      <c r="A898" s="35"/>
      <c r="C898" s="19"/>
      <c r="D898" s="14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</row>
    <row r="899" spans="1:48" s="3" customFormat="1" ht="15">
      <c r="A899" s="35"/>
      <c r="C899" s="19"/>
      <c r="D899" s="14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</row>
    <row r="900" spans="1:48" s="3" customFormat="1" ht="15">
      <c r="A900" s="35"/>
      <c r="C900" s="19"/>
      <c r="D900" s="14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</row>
    <row r="901" spans="1:48" s="3" customFormat="1" ht="15">
      <c r="A901" s="35"/>
      <c r="C901" s="19"/>
      <c r="D901" s="14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</row>
    <row r="902" spans="1:48" s="3" customFormat="1" ht="15">
      <c r="A902" s="35"/>
      <c r="C902" s="19"/>
      <c r="D902" s="14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</row>
    <row r="903" spans="1:48" s="3" customFormat="1" ht="15">
      <c r="A903" s="35"/>
      <c r="C903" s="19"/>
      <c r="D903" s="14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</row>
    <row r="904" spans="1:48" s="3" customFormat="1" ht="15">
      <c r="A904" s="35"/>
      <c r="C904" s="19"/>
      <c r="D904" s="14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</row>
    <row r="905" spans="1:48" s="3" customFormat="1" ht="15">
      <c r="A905" s="35"/>
      <c r="C905" s="19"/>
      <c r="D905" s="14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</row>
    <row r="906" spans="1:48" s="3" customFormat="1" ht="15">
      <c r="A906" s="35"/>
      <c r="C906" s="19"/>
      <c r="D906" s="14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</row>
    <row r="907" spans="1:48" s="3" customFormat="1" ht="15">
      <c r="A907" s="35"/>
      <c r="C907" s="19"/>
      <c r="D907" s="14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</row>
    <row r="908" spans="1:48" s="3" customFormat="1" ht="15">
      <c r="A908" s="35"/>
      <c r="C908" s="19"/>
      <c r="D908" s="14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</row>
    <row r="909" spans="1:48" s="3" customFormat="1" ht="15">
      <c r="A909" s="35"/>
      <c r="C909" s="19"/>
      <c r="D909" s="14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</row>
    <row r="910" spans="1:48" s="3" customFormat="1" ht="15">
      <c r="A910" s="35"/>
      <c r="C910" s="19"/>
      <c r="D910" s="14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</row>
    <row r="911" spans="1:48" s="3" customFormat="1" ht="15">
      <c r="A911" s="35"/>
      <c r="C911" s="19"/>
      <c r="D911" s="14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</row>
    <row r="912" spans="1:48" s="3" customFormat="1" ht="15">
      <c r="A912" s="35"/>
      <c r="C912" s="19"/>
      <c r="D912" s="14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</row>
    <row r="913" spans="1:48" s="3" customFormat="1" ht="15">
      <c r="A913" s="35"/>
      <c r="C913" s="19"/>
      <c r="D913" s="14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</row>
    <row r="914" spans="1:48" s="3" customFormat="1" ht="15">
      <c r="A914" s="35"/>
      <c r="C914" s="19"/>
      <c r="D914" s="14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</row>
    <row r="915" spans="1:48" s="3" customFormat="1" ht="15">
      <c r="A915" s="35"/>
      <c r="C915" s="19"/>
      <c r="D915" s="14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</row>
    <row r="916" spans="1:48" s="3" customFormat="1" ht="15">
      <c r="A916" s="35"/>
      <c r="C916" s="19"/>
      <c r="D916" s="14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</row>
    <row r="917" spans="1:48" s="3" customFormat="1" ht="15">
      <c r="A917" s="35"/>
      <c r="C917" s="19"/>
      <c r="D917" s="14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</row>
    <row r="918" spans="1:48" s="3" customFormat="1" ht="15">
      <c r="A918" s="35"/>
      <c r="C918" s="19"/>
      <c r="D918" s="14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</row>
    <row r="919" spans="1:48" s="3" customFormat="1" ht="15">
      <c r="A919" s="35"/>
      <c r="C919" s="19"/>
      <c r="D919" s="14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</row>
    <row r="920" spans="1:48" s="3" customFormat="1" ht="15">
      <c r="A920" s="35"/>
      <c r="C920" s="19"/>
      <c r="D920" s="14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</row>
    <row r="921" spans="1:48" s="3" customFormat="1" ht="15">
      <c r="A921" s="35"/>
      <c r="C921" s="19"/>
      <c r="D921" s="14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</row>
    <row r="922" spans="1:48" s="3" customFormat="1" ht="15">
      <c r="A922" s="35"/>
      <c r="C922" s="19"/>
      <c r="D922" s="14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</row>
    <row r="923" spans="1:48" s="3" customFormat="1" ht="15">
      <c r="A923" s="35"/>
      <c r="C923" s="19"/>
      <c r="D923" s="14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</row>
    <row r="924" spans="1:48" s="3" customFormat="1" ht="15">
      <c r="A924" s="35"/>
      <c r="C924" s="19"/>
      <c r="D924" s="14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</row>
    <row r="925" spans="1:48" s="3" customFormat="1" ht="15">
      <c r="A925" s="35"/>
      <c r="C925" s="19"/>
      <c r="D925" s="14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</row>
    <row r="926" spans="1:48" s="3" customFormat="1" ht="15">
      <c r="A926" s="35"/>
      <c r="C926" s="19"/>
      <c r="D926" s="14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</row>
    <row r="927" spans="1:48" s="3" customFormat="1" ht="15">
      <c r="A927" s="35"/>
      <c r="C927" s="19"/>
      <c r="D927" s="14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</row>
    <row r="928" spans="1:48" s="3" customFormat="1" ht="15">
      <c r="A928" s="35"/>
      <c r="C928" s="19"/>
      <c r="D928" s="14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</row>
    <row r="929" spans="1:48" s="3" customFormat="1" ht="15">
      <c r="A929" s="35"/>
      <c r="C929" s="19"/>
      <c r="D929" s="14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</row>
    <row r="930" spans="1:48" s="3" customFormat="1" ht="15">
      <c r="A930" s="35"/>
      <c r="C930" s="19"/>
      <c r="D930" s="14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</row>
    <row r="931" spans="1:48" s="3" customFormat="1" ht="15">
      <c r="A931" s="35"/>
      <c r="C931" s="19"/>
      <c r="D931" s="14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</row>
    <row r="932" spans="1:48" s="3" customFormat="1" ht="15">
      <c r="A932" s="35"/>
      <c r="C932" s="19"/>
      <c r="D932" s="14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</row>
    <row r="933" spans="1:48" s="3" customFormat="1" ht="15">
      <c r="A933" s="35"/>
      <c r="C933" s="19"/>
      <c r="D933" s="14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</row>
    <row r="934" spans="1:48" s="3" customFormat="1" ht="15">
      <c r="A934" s="35"/>
      <c r="C934" s="19"/>
      <c r="D934" s="14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</row>
    <row r="935" spans="1:48" s="3" customFormat="1" ht="15">
      <c r="A935" s="35"/>
      <c r="C935" s="19"/>
      <c r="D935" s="14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</row>
    <row r="936" spans="1:48" s="3" customFormat="1" ht="15">
      <c r="A936" s="35"/>
      <c r="C936" s="19"/>
      <c r="D936" s="14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</row>
    <row r="937" spans="1:48" s="3" customFormat="1" ht="15">
      <c r="A937" s="35"/>
      <c r="C937" s="19"/>
      <c r="D937" s="14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</row>
    <row r="938" spans="1:48" s="3" customFormat="1" ht="15">
      <c r="A938" s="35"/>
      <c r="C938" s="19"/>
      <c r="D938" s="14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</row>
    <row r="939" spans="1:48" s="3" customFormat="1" ht="15">
      <c r="A939" s="35"/>
      <c r="C939" s="19"/>
      <c r="D939" s="14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</row>
    <row r="940" spans="1:48" s="3" customFormat="1" ht="15">
      <c r="A940" s="35"/>
      <c r="C940" s="19"/>
      <c r="D940" s="14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</row>
    <row r="941" spans="1:48" s="3" customFormat="1" ht="15">
      <c r="A941" s="35"/>
      <c r="C941" s="19"/>
      <c r="D941" s="14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</row>
    <row r="942" spans="1:48" s="3" customFormat="1" ht="15">
      <c r="A942" s="35"/>
      <c r="C942" s="19"/>
      <c r="D942" s="14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</row>
    <row r="943" spans="1:48" s="3" customFormat="1" ht="15">
      <c r="A943" s="35"/>
      <c r="C943" s="19"/>
      <c r="D943" s="14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</row>
    <row r="944" spans="1:48" s="3" customFormat="1" ht="15">
      <c r="A944" s="35"/>
      <c r="C944" s="19"/>
      <c r="D944" s="14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</row>
    <row r="945" spans="1:48" s="3" customFormat="1" ht="15">
      <c r="A945" s="35"/>
      <c r="C945" s="19"/>
      <c r="D945" s="14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</row>
    <row r="946" spans="1:48" s="3" customFormat="1" ht="15">
      <c r="A946" s="35"/>
      <c r="C946" s="19"/>
      <c r="D946" s="14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</row>
    <row r="947" spans="1:48" s="3" customFormat="1" ht="15">
      <c r="A947" s="35"/>
      <c r="C947" s="19"/>
      <c r="D947" s="14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</row>
    <row r="948" spans="1:48" s="3" customFormat="1" ht="15">
      <c r="A948" s="35"/>
      <c r="C948" s="19"/>
      <c r="D948" s="14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</row>
    <row r="949" spans="1:48" s="3" customFormat="1" ht="15">
      <c r="A949" s="35"/>
      <c r="C949" s="19"/>
      <c r="D949" s="14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</row>
    <row r="950" spans="1:48" s="3" customFormat="1" ht="15">
      <c r="A950" s="35"/>
      <c r="C950" s="19"/>
      <c r="D950" s="14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</row>
    <row r="951" spans="1:48" s="3" customFormat="1" ht="15">
      <c r="A951" s="35"/>
      <c r="C951" s="19"/>
      <c r="D951" s="14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</row>
    <row r="952" spans="1:48" s="3" customFormat="1" ht="15">
      <c r="A952" s="35"/>
      <c r="C952" s="19"/>
      <c r="D952" s="14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</row>
    <row r="953" spans="1:48" s="3" customFormat="1" ht="15">
      <c r="A953" s="35"/>
      <c r="C953" s="19"/>
      <c r="D953" s="14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</row>
    <row r="954" spans="1:48" s="3" customFormat="1" ht="15">
      <c r="A954" s="35"/>
      <c r="C954" s="19"/>
      <c r="D954" s="14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</row>
    <row r="955" spans="1:48" s="3" customFormat="1" ht="15">
      <c r="A955" s="35"/>
      <c r="C955" s="19"/>
      <c r="D955" s="14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</row>
    <row r="956" spans="1:48" s="3" customFormat="1" ht="15">
      <c r="A956" s="35"/>
      <c r="C956" s="19"/>
      <c r="D956" s="14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</row>
    <row r="957" spans="1:48" s="3" customFormat="1" ht="15">
      <c r="A957" s="35"/>
      <c r="C957" s="19"/>
      <c r="D957" s="14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</row>
    <row r="958" spans="1:48" s="3" customFormat="1" ht="15">
      <c r="A958" s="35"/>
      <c r="C958" s="19"/>
      <c r="D958" s="14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</row>
    <row r="959" spans="1:48" s="3" customFormat="1" ht="15">
      <c r="A959" s="35"/>
      <c r="C959" s="19"/>
      <c r="D959" s="14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</row>
    <row r="960" spans="1:48" s="3" customFormat="1" ht="15">
      <c r="A960" s="35"/>
      <c r="C960" s="19"/>
      <c r="D960" s="14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</row>
    <row r="961" spans="1:48" s="3" customFormat="1" ht="15">
      <c r="A961" s="35"/>
      <c r="C961" s="19"/>
      <c r="D961" s="14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</row>
    <row r="962" spans="1:48" s="3" customFormat="1" ht="15">
      <c r="A962" s="35"/>
      <c r="C962" s="19"/>
      <c r="D962" s="14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</row>
    <row r="963" spans="1:48" s="3" customFormat="1" ht="15">
      <c r="A963" s="35"/>
      <c r="C963" s="19"/>
      <c r="D963" s="14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</row>
    <row r="964" spans="1:48" s="3" customFormat="1" ht="15">
      <c r="A964" s="35"/>
      <c r="C964" s="19"/>
      <c r="D964" s="14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</row>
    <row r="965" spans="1:48" s="3" customFormat="1" ht="15">
      <c r="A965" s="35"/>
      <c r="C965" s="19"/>
      <c r="D965" s="14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</row>
    <row r="966" spans="1:48" s="3" customFormat="1" ht="15">
      <c r="A966" s="35"/>
      <c r="C966" s="19"/>
      <c r="D966" s="14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</row>
    <row r="967" spans="1:48" s="3" customFormat="1" ht="15">
      <c r="A967" s="35"/>
      <c r="C967" s="19"/>
      <c r="D967" s="14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</row>
    <row r="968" spans="1:48" s="3" customFormat="1" ht="15">
      <c r="A968" s="35"/>
      <c r="C968" s="19"/>
      <c r="D968" s="14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</row>
    <row r="969" spans="1:48" s="3" customFormat="1" ht="15">
      <c r="A969" s="35"/>
      <c r="C969" s="19"/>
      <c r="D969" s="14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</row>
    <row r="970" spans="1:48" s="3" customFormat="1" ht="15">
      <c r="A970" s="35"/>
      <c r="C970" s="19"/>
      <c r="D970" s="14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</row>
    <row r="971" spans="1:48" s="3" customFormat="1" ht="15">
      <c r="A971" s="35"/>
      <c r="C971" s="19"/>
      <c r="D971" s="14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</row>
    <row r="972" spans="1:48" s="3" customFormat="1" ht="15">
      <c r="A972" s="35"/>
      <c r="C972" s="19"/>
      <c r="D972" s="14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</row>
    <row r="973" spans="1:48" s="3" customFormat="1" ht="15">
      <c r="A973" s="35"/>
      <c r="C973" s="19"/>
      <c r="D973" s="14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</row>
    <row r="974" spans="1:48" s="3" customFormat="1" ht="15">
      <c r="A974" s="35"/>
      <c r="C974" s="19"/>
      <c r="D974" s="14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</row>
    <row r="975" spans="1:48" s="3" customFormat="1" ht="15">
      <c r="A975" s="35"/>
      <c r="C975" s="19"/>
      <c r="D975" s="14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</row>
    <row r="976" spans="1:48" s="3" customFormat="1" ht="15">
      <c r="A976" s="35"/>
      <c r="C976" s="19"/>
      <c r="D976" s="14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</row>
    <row r="977" spans="1:48" s="3" customFormat="1" ht="15">
      <c r="A977" s="35"/>
      <c r="C977" s="19"/>
      <c r="D977" s="14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</row>
    <row r="978" spans="1:48" s="3" customFormat="1" ht="15">
      <c r="A978" s="35"/>
      <c r="C978" s="19"/>
      <c r="D978" s="14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</row>
    <row r="979" spans="1:48" s="3" customFormat="1" ht="15">
      <c r="A979" s="35"/>
      <c r="C979" s="19"/>
      <c r="D979" s="14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</row>
    <row r="980" spans="1:48" s="3" customFormat="1" ht="15">
      <c r="A980" s="35"/>
      <c r="C980" s="19"/>
      <c r="D980" s="14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</row>
    <row r="981" spans="1:48" s="3" customFormat="1" ht="15">
      <c r="A981" s="35"/>
      <c r="C981" s="19"/>
      <c r="D981" s="14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</row>
    <row r="982" spans="1:48" s="3" customFormat="1" ht="15">
      <c r="A982" s="35"/>
      <c r="C982" s="19"/>
      <c r="D982" s="14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</row>
    <row r="983" spans="1:48" s="3" customFormat="1" ht="15">
      <c r="A983" s="35"/>
      <c r="C983" s="19"/>
      <c r="D983" s="14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</row>
    <row r="984" spans="1:48" s="3" customFormat="1" ht="15">
      <c r="A984" s="35"/>
      <c r="C984" s="19"/>
      <c r="D984" s="14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</row>
    <row r="985" spans="1:48" s="3" customFormat="1" ht="15">
      <c r="A985" s="35"/>
      <c r="C985" s="19"/>
      <c r="D985" s="14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</row>
    <row r="986" spans="1:48" s="3" customFormat="1" ht="15">
      <c r="A986" s="35"/>
      <c r="C986" s="19"/>
      <c r="D986" s="14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</row>
    <row r="987" spans="1:48" s="3" customFormat="1" ht="15">
      <c r="A987" s="35"/>
      <c r="C987" s="19"/>
      <c r="D987" s="14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</row>
    <row r="988" spans="1:48" s="3" customFormat="1" ht="15">
      <c r="A988" s="35"/>
      <c r="C988" s="19"/>
      <c r="D988" s="14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</row>
    <row r="989" spans="1:48" s="3" customFormat="1" ht="15">
      <c r="A989" s="35"/>
      <c r="C989" s="19"/>
      <c r="D989" s="14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</row>
    <row r="990" spans="1:48" s="3" customFormat="1" ht="15">
      <c r="A990" s="35"/>
      <c r="C990" s="19"/>
      <c r="D990" s="14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</row>
    <row r="991" spans="1:48" s="3" customFormat="1" ht="15">
      <c r="A991" s="35"/>
      <c r="C991" s="19"/>
      <c r="D991" s="14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</row>
    <row r="992" spans="1:48" s="3" customFormat="1" ht="15">
      <c r="A992" s="35"/>
      <c r="C992" s="19"/>
      <c r="D992" s="14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</row>
    <row r="993" spans="1:48" s="3" customFormat="1" ht="15">
      <c r="A993" s="35"/>
      <c r="C993" s="19"/>
      <c r="D993" s="14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</row>
    <row r="994" spans="1:48" s="3" customFormat="1" ht="15">
      <c r="A994" s="35"/>
      <c r="C994" s="19"/>
      <c r="D994" s="14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</row>
    <row r="995" spans="1:48" s="3" customFormat="1" ht="15">
      <c r="A995" s="35"/>
      <c r="C995" s="19"/>
      <c r="D995" s="14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</row>
    <row r="996" spans="1:48" s="3" customFormat="1" ht="15">
      <c r="A996" s="35"/>
      <c r="C996" s="19"/>
      <c r="D996" s="14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</row>
    <row r="997" spans="1:48" s="3" customFormat="1" ht="15">
      <c r="A997" s="35"/>
      <c r="C997" s="19"/>
      <c r="D997" s="14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</row>
    <row r="998" spans="1:48" s="3" customFormat="1" ht="15">
      <c r="A998" s="35"/>
      <c r="C998" s="19"/>
      <c r="D998" s="14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</row>
    <row r="999" spans="1:48" s="3" customFormat="1" ht="15">
      <c r="A999" s="35"/>
      <c r="C999" s="19"/>
      <c r="D999" s="14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</row>
    <row r="1000" spans="1:48" s="3" customFormat="1" ht="15">
      <c r="A1000" s="35"/>
      <c r="C1000" s="19"/>
      <c r="D1000" s="14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</row>
    <row r="1001" spans="1:48" s="3" customFormat="1" ht="15">
      <c r="A1001" s="35"/>
      <c r="C1001" s="19"/>
      <c r="D1001" s="14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</row>
    <row r="1002" spans="1:48" s="3" customFormat="1" ht="15">
      <c r="A1002" s="35"/>
      <c r="C1002" s="19"/>
      <c r="D1002" s="14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</row>
    <row r="1003" spans="1:48" s="3" customFormat="1" ht="15">
      <c r="A1003" s="35"/>
      <c r="C1003" s="19"/>
      <c r="D1003" s="14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</row>
    <row r="1004" spans="1:48" s="3" customFormat="1" ht="15">
      <c r="A1004" s="35"/>
      <c r="C1004" s="19"/>
      <c r="D1004" s="14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</row>
    <row r="1005" spans="1:48" s="3" customFormat="1" ht="15">
      <c r="A1005" s="35"/>
      <c r="C1005" s="19"/>
      <c r="D1005" s="14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</row>
    <row r="1006" spans="1:48" s="3" customFormat="1" ht="15">
      <c r="A1006" s="35"/>
      <c r="C1006" s="19"/>
      <c r="D1006" s="14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</row>
    <row r="1007" spans="1:48" s="3" customFormat="1" ht="15">
      <c r="A1007" s="35"/>
      <c r="C1007" s="19"/>
      <c r="D1007" s="14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</row>
    <row r="1008" spans="1:48" s="3" customFormat="1" ht="15">
      <c r="A1008" s="35"/>
      <c r="C1008" s="19"/>
      <c r="D1008" s="14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</row>
    <row r="1009" spans="1:48" s="3" customFormat="1" ht="15">
      <c r="A1009" s="35"/>
      <c r="C1009" s="19"/>
      <c r="D1009" s="14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</row>
    <row r="1010" spans="1:48" s="3" customFormat="1" ht="15">
      <c r="A1010" s="35"/>
      <c r="C1010" s="19"/>
      <c r="D1010" s="14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</row>
    <row r="1011" spans="1:48" s="3" customFormat="1" ht="15">
      <c r="A1011" s="35"/>
      <c r="C1011" s="19"/>
      <c r="D1011" s="14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</row>
    <row r="1012" spans="1:48" s="3" customFormat="1" ht="15">
      <c r="A1012" s="35"/>
      <c r="C1012" s="19"/>
      <c r="D1012" s="14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</row>
    <row r="1013" spans="1:48" s="3" customFormat="1" ht="15">
      <c r="A1013" s="35"/>
      <c r="C1013" s="19"/>
      <c r="D1013" s="14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</row>
    <row r="1014" spans="1:48" s="3" customFormat="1" ht="15">
      <c r="A1014" s="35"/>
      <c r="C1014" s="19"/>
      <c r="D1014" s="14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</row>
    <row r="1015" spans="1:48" s="3" customFormat="1" ht="15">
      <c r="A1015" s="35"/>
      <c r="C1015" s="19"/>
      <c r="D1015" s="14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</row>
    <row r="1016" spans="1:48" s="3" customFormat="1" ht="15">
      <c r="A1016" s="35"/>
      <c r="C1016" s="19"/>
      <c r="D1016" s="14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</row>
    <row r="1017" spans="1:48" s="3" customFormat="1" ht="15">
      <c r="A1017" s="35"/>
      <c r="C1017" s="19"/>
      <c r="D1017" s="14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</row>
    <row r="1018" spans="1:48" s="3" customFormat="1" ht="15">
      <c r="A1018" s="35"/>
      <c r="C1018" s="19"/>
      <c r="D1018" s="14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</row>
    <row r="1019" spans="1:48" s="3" customFormat="1" ht="15">
      <c r="A1019" s="35"/>
      <c r="C1019" s="19"/>
      <c r="D1019" s="14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</row>
    <row r="1020" spans="1:48" s="3" customFormat="1" ht="15">
      <c r="A1020" s="35"/>
      <c r="C1020" s="19"/>
      <c r="D1020" s="14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</row>
    <row r="1021" spans="1:48" s="3" customFormat="1" ht="15">
      <c r="A1021" s="35"/>
      <c r="C1021" s="19"/>
      <c r="D1021" s="14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</row>
    <row r="1022" spans="1:48" s="3" customFormat="1" ht="15">
      <c r="A1022" s="35"/>
      <c r="C1022" s="19"/>
      <c r="D1022" s="14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</row>
    <row r="1023" spans="1:48" s="3" customFormat="1" ht="15">
      <c r="A1023" s="35"/>
      <c r="C1023" s="19"/>
      <c r="D1023" s="14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</row>
    <row r="1024" spans="1:48" s="3" customFormat="1" ht="15">
      <c r="A1024" s="35"/>
      <c r="C1024" s="19"/>
      <c r="D1024" s="14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</row>
    <row r="1025" spans="1:48" s="3" customFormat="1" ht="15">
      <c r="A1025" s="35"/>
      <c r="C1025" s="19"/>
      <c r="D1025" s="14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</row>
    <row r="1026" spans="1:48" s="3" customFormat="1" ht="15">
      <c r="A1026" s="35"/>
      <c r="C1026" s="19"/>
      <c r="D1026" s="14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</row>
    <row r="1027" spans="1:48" s="3" customFormat="1" ht="15">
      <c r="A1027" s="35"/>
      <c r="C1027" s="19"/>
      <c r="D1027" s="14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</row>
    <row r="1028" spans="1:48" s="3" customFormat="1" ht="15">
      <c r="A1028" s="35"/>
      <c r="C1028" s="19"/>
      <c r="D1028" s="14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</row>
    <row r="1029" spans="1:48" s="3" customFormat="1" ht="15">
      <c r="A1029" s="35"/>
      <c r="C1029" s="19"/>
      <c r="D1029" s="14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</row>
    <row r="1030" spans="1:48" s="3" customFormat="1" ht="15">
      <c r="A1030" s="35"/>
      <c r="C1030" s="19"/>
      <c r="D1030" s="14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</row>
    <row r="1031" spans="1:48" s="3" customFormat="1" ht="15">
      <c r="A1031" s="35"/>
      <c r="C1031" s="19"/>
      <c r="D1031" s="14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</row>
    <row r="1032" spans="1:48" s="3" customFormat="1" ht="15">
      <c r="A1032" s="35"/>
      <c r="C1032" s="19"/>
      <c r="D1032" s="14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</row>
    <row r="1033" spans="1:48" s="3" customFormat="1" ht="15">
      <c r="A1033" s="35"/>
      <c r="C1033" s="19"/>
      <c r="D1033" s="14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</row>
    <row r="1034" spans="1:48" s="3" customFormat="1" ht="15">
      <c r="A1034" s="35"/>
      <c r="C1034" s="19"/>
      <c r="D1034" s="14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</row>
    <row r="1035" spans="1:48" s="3" customFormat="1" ht="15">
      <c r="A1035" s="35"/>
      <c r="C1035" s="19"/>
      <c r="D1035" s="14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</row>
    <row r="1036" spans="1:48" s="3" customFormat="1" ht="15">
      <c r="A1036" s="35"/>
      <c r="C1036" s="19"/>
      <c r="D1036" s="14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</row>
  </sheetData>
  <sheetProtection/>
  <mergeCells count="9">
    <mergeCell ref="A93:E93"/>
    <mergeCell ref="P7:P8"/>
    <mergeCell ref="M5:N5"/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U22" sqref="U22"/>
    </sheetView>
  </sheetViews>
  <sheetFormatPr defaultColWidth="5.33203125" defaultRowHeight="12.75"/>
  <cols>
    <col min="1" max="1" width="5.83203125" style="76" customWidth="1"/>
    <col min="2" max="2" width="4.33203125" style="77" customWidth="1"/>
    <col min="3" max="5" width="6.33203125" style="77" customWidth="1"/>
    <col min="6" max="6" width="6.33203125" style="78" customWidth="1"/>
    <col min="7" max="15" width="6.33203125" style="77" customWidth="1"/>
    <col min="16" max="16" width="7.33203125" style="77" customWidth="1"/>
    <col min="17" max="17" width="5.16015625" style="77" customWidth="1"/>
    <col min="18" max="18" width="4" style="77" customWidth="1"/>
    <col min="19" max="19" width="4.83203125" style="77" customWidth="1"/>
    <col min="20" max="20" width="5.33203125" style="77" customWidth="1"/>
    <col min="21" max="21" width="6.83203125" style="77" customWidth="1"/>
    <col min="22" max="22" width="5.66015625" style="77" customWidth="1"/>
    <col min="23" max="32" width="6.5" style="77" customWidth="1"/>
    <col min="33" max="33" width="6" style="77" customWidth="1"/>
    <col min="34" max="34" width="5.5" style="77" customWidth="1"/>
    <col min="35" max="42" width="5.83203125" style="77" customWidth="1"/>
    <col min="43" max="48" width="4.83203125" style="77" customWidth="1"/>
    <col min="49" max="49" width="5.66015625" style="77" customWidth="1"/>
    <col min="50" max="50" width="6.5" style="77" customWidth="1"/>
    <col min="51" max="64" width="4.83203125" style="77" customWidth="1"/>
    <col min="65" max="74" width="5.83203125" style="77" customWidth="1"/>
    <col min="75" max="75" width="5.66015625" style="77" customWidth="1"/>
    <col min="76" max="76" width="5.33203125" style="77" customWidth="1"/>
    <col min="77" max="77" width="5.5" style="77" customWidth="1"/>
    <col min="78" max="81" width="4.5" style="77" customWidth="1"/>
    <col min="82" max="82" width="5.66015625" style="77" customWidth="1"/>
    <col min="83" max="83" width="5.16015625" style="77" customWidth="1"/>
    <col min="84" max="93" width="4.5" style="77" customWidth="1"/>
    <col min="94" max="95" width="4.5" style="86" customWidth="1"/>
    <col min="96" max="115" width="4.5" style="77" customWidth="1"/>
    <col min="116" max="116" width="10.5" style="77" customWidth="1"/>
    <col min="117" max="118" width="4.5" style="77" customWidth="1"/>
    <col min="119" max="119" width="7.16015625" style="77" customWidth="1"/>
    <col min="120" max="127" width="4.5" style="77" customWidth="1"/>
    <col min="128" max="16384" width="5.33203125" style="77" customWidth="1"/>
  </cols>
  <sheetData>
    <row r="1" ht="12.75">
      <c r="G1" s="79"/>
    </row>
    <row r="2" spans="3:17" ht="12.75">
      <c r="C2" s="80" t="s">
        <v>203</v>
      </c>
      <c r="D2" s="77">
        <f>'STQ-77'!E3</f>
        <v>0</v>
      </c>
      <c r="F2" s="80" t="s">
        <v>202</v>
      </c>
      <c r="G2" s="77">
        <f>'STQ-77'!E5</f>
        <v>0</v>
      </c>
      <c r="Q2" s="232" t="s">
        <v>200</v>
      </c>
    </row>
    <row r="3" spans="3:26" ht="12.75">
      <c r="C3" s="80" t="s">
        <v>205</v>
      </c>
      <c r="D3" s="77">
        <f>'STQ-77'!O3</f>
        <v>0</v>
      </c>
      <c r="E3" s="77">
        <f>'STQ-77'!P3</f>
        <v>0</v>
      </c>
      <c r="F3" s="77">
        <f>'STQ-77'!Q3</f>
        <v>0</v>
      </c>
      <c r="I3" s="81" t="s">
        <v>201</v>
      </c>
      <c r="Z3" s="82"/>
    </row>
    <row r="4" spans="3:33" ht="12.75">
      <c r="C4" s="232" t="s">
        <v>204</v>
      </c>
      <c r="D4" s="77">
        <f>'STQ-77'!O4</f>
        <v>0</v>
      </c>
      <c r="E4" s="77">
        <f>'STQ-77'!P4</f>
        <v>0</v>
      </c>
      <c r="F4" s="77">
        <f>'STQ-77'!Q4</f>
        <v>0</v>
      </c>
      <c r="G4" s="77" t="s">
        <v>24</v>
      </c>
      <c r="Q4" s="86"/>
      <c r="R4" s="85"/>
      <c r="S4" s="86"/>
      <c r="T4" s="86"/>
      <c r="U4" s="86"/>
      <c r="V4" s="85"/>
      <c r="W4" s="86"/>
      <c r="X4" s="86"/>
      <c r="Y4" s="86"/>
      <c r="Z4" s="214"/>
      <c r="AA4" s="86"/>
      <c r="AB4" s="86"/>
      <c r="AC4" s="86"/>
      <c r="AD4" s="86"/>
      <c r="AE4" s="86"/>
      <c r="AF4" s="86"/>
      <c r="AG4" s="86"/>
    </row>
    <row r="5" spans="2:88" ht="13.5">
      <c r="B5" s="83"/>
      <c r="C5"/>
      <c r="D5"/>
      <c r="E5"/>
      <c r="F5"/>
      <c r="G5"/>
      <c r="H5"/>
      <c r="I5"/>
      <c r="J5"/>
      <c r="K5"/>
      <c r="L5"/>
      <c r="M5"/>
      <c r="N5"/>
      <c r="O5"/>
      <c r="Q5" s="84"/>
      <c r="R5" s="85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I5" s="87"/>
      <c r="AJ5" s="87"/>
      <c r="AK5" s="87"/>
      <c r="AL5" s="87"/>
      <c r="AM5" s="87"/>
      <c r="AN5" s="87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3:88" ht="15">
      <c r="C6" s="88" t="s">
        <v>9</v>
      </c>
      <c r="D6" s="88" t="s">
        <v>10</v>
      </c>
      <c r="E6" s="88" t="s">
        <v>14</v>
      </c>
      <c r="F6" s="88" t="s">
        <v>16</v>
      </c>
      <c r="G6" s="88" t="s">
        <v>17</v>
      </c>
      <c r="H6" s="88" t="s">
        <v>6</v>
      </c>
      <c r="I6" s="88" t="s">
        <v>8</v>
      </c>
      <c r="J6" s="88" t="s">
        <v>12</v>
      </c>
      <c r="K6" s="88" t="s">
        <v>15</v>
      </c>
      <c r="L6" s="88" t="s">
        <v>13</v>
      </c>
      <c r="M6" s="88" t="s">
        <v>7</v>
      </c>
      <c r="N6" s="88" t="s">
        <v>11</v>
      </c>
      <c r="O6" s="88" t="s">
        <v>25</v>
      </c>
      <c r="Q6" s="89"/>
      <c r="R6" s="86"/>
      <c r="S6" s="86"/>
      <c r="T6" s="86"/>
      <c r="U6" s="86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6"/>
      <c r="AG6" s="86"/>
      <c r="AI6" s="91"/>
      <c r="AJ6" s="91"/>
      <c r="AK6" s="91"/>
      <c r="AL6" s="91"/>
      <c r="AM6" s="91"/>
      <c r="AN6" s="91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</row>
    <row r="7" spans="3:88" ht="13.5">
      <c r="C7" s="93" t="e">
        <f aca="true" t="shared" si="0" ref="C7:O7">DL106</f>
        <v>#VALUE!</v>
      </c>
      <c r="D7" s="93">
        <f t="shared" si="0"/>
        <v>0</v>
      </c>
      <c r="E7" s="93" t="e">
        <f t="shared" si="0"/>
        <v>#VALUE!</v>
      </c>
      <c r="F7" s="93" t="e">
        <f t="shared" si="0"/>
        <v>#VALUE!</v>
      </c>
      <c r="G7" s="93" t="e">
        <f t="shared" si="0"/>
        <v>#VALUE!</v>
      </c>
      <c r="H7" s="93" t="e">
        <f t="shared" si="0"/>
        <v>#VALUE!</v>
      </c>
      <c r="I7" s="93" t="e">
        <f t="shared" si="0"/>
        <v>#VALUE!</v>
      </c>
      <c r="J7" s="93" t="e">
        <f t="shared" si="0"/>
        <v>#VALUE!</v>
      </c>
      <c r="K7" s="93" t="e">
        <f t="shared" si="0"/>
        <v>#VALUE!</v>
      </c>
      <c r="L7" s="93" t="e">
        <f t="shared" si="0"/>
        <v>#VALUE!</v>
      </c>
      <c r="M7" s="93">
        <f t="shared" si="0"/>
        <v>0</v>
      </c>
      <c r="N7" s="93">
        <f t="shared" si="0"/>
        <v>0</v>
      </c>
      <c r="O7" s="93" t="e">
        <f t="shared" si="0"/>
        <v>#VALUE!</v>
      </c>
      <c r="Q7" s="86"/>
      <c r="R7" s="86"/>
      <c r="S7" s="86"/>
      <c r="T7" s="86"/>
      <c r="U7" s="86"/>
      <c r="V7" s="94"/>
      <c r="W7" s="94"/>
      <c r="X7" s="94"/>
      <c r="Y7" s="94"/>
      <c r="Z7" s="94"/>
      <c r="AA7" s="94"/>
      <c r="AB7" s="94"/>
      <c r="AC7" s="94"/>
      <c r="AD7" s="94"/>
      <c r="AE7" s="94"/>
      <c r="AF7" s="86"/>
      <c r="AG7" s="86"/>
      <c r="AI7" s="215"/>
      <c r="AJ7" s="91"/>
      <c r="AK7" s="91"/>
      <c r="AL7" s="95"/>
      <c r="AM7" s="96"/>
      <c r="AN7" s="91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</row>
    <row r="8" spans="16:88" ht="13.5">
      <c r="P8" s="86"/>
      <c r="Q8" s="86"/>
      <c r="R8" s="97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I8" s="216"/>
      <c r="AJ8" s="91"/>
      <c r="AK8" s="91"/>
      <c r="AL8" s="91"/>
      <c r="AM8" s="91"/>
      <c r="AN8" s="91"/>
      <c r="AQ8" s="92"/>
      <c r="AR8" s="92"/>
      <c r="AS8" s="92"/>
      <c r="AT8" s="92"/>
      <c r="AU8" s="92"/>
      <c r="AV8" s="92"/>
      <c r="AW8" s="92"/>
      <c r="AX8" s="92"/>
      <c r="AY8" s="92"/>
      <c r="CF8" s="92"/>
      <c r="CG8" s="92"/>
      <c r="CH8" s="92"/>
      <c r="CI8" s="92"/>
      <c r="CJ8" s="92"/>
    </row>
    <row r="9" spans="2:88" ht="13.5">
      <c r="B9" s="17"/>
      <c r="C9"/>
      <c r="D9"/>
      <c r="E9"/>
      <c r="F9"/>
      <c r="G9"/>
      <c r="H9"/>
      <c r="I9"/>
      <c r="J9"/>
      <c r="K9"/>
      <c r="L9"/>
      <c r="M9"/>
      <c r="N9"/>
      <c r="O9"/>
      <c r="P9"/>
      <c r="Q9" s="86"/>
      <c r="R9" s="98"/>
      <c r="S9" s="99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I9" s="216"/>
      <c r="AJ9" s="91"/>
      <c r="AK9" s="217"/>
      <c r="AL9" s="91"/>
      <c r="AM9" s="91"/>
      <c r="AN9" s="91"/>
      <c r="AQ9" s="92"/>
      <c r="AR9" s="92"/>
      <c r="AS9" s="92"/>
      <c r="AT9" s="92"/>
      <c r="AU9" s="92"/>
      <c r="AV9" s="92"/>
      <c r="AW9" s="92"/>
      <c r="AX9" s="92"/>
      <c r="AY9" s="92"/>
      <c r="AZ9" s="100" t="s">
        <v>26</v>
      </c>
      <c r="BA9" s="101" t="s">
        <v>27</v>
      </c>
      <c r="BB9" s="101" t="s">
        <v>28</v>
      </c>
      <c r="BC9" s="101" t="s">
        <v>29</v>
      </c>
      <c r="BD9" s="101" t="s">
        <v>30</v>
      </c>
      <c r="BE9" s="101" t="s">
        <v>31</v>
      </c>
      <c r="BF9" s="101" t="s">
        <v>32</v>
      </c>
      <c r="BG9" s="101" t="s">
        <v>33</v>
      </c>
      <c r="BH9" s="101" t="s">
        <v>34</v>
      </c>
      <c r="BI9" s="101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103"/>
      <c r="BY9" s="103"/>
      <c r="BZ9" s="103"/>
      <c r="CA9" s="103"/>
      <c r="CB9" s="103"/>
      <c r="CC9" s="103"/>
      <c r="CD9" s="103"/>
      <c r="CE9" s="104"/>
      <c r="CF9" s="92"/>
      <c r="CG9" s="92"/>
      <c r="CH9" s="92"/>
      <c r="CI9" s="92"/>
      <c r="CJ9" s="92"/>
    </row>
    <row r="10" spans="2:88" ht="15">
      <c r="B10" s="10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86"/>
      <c r="R10" s="90"/>
      <c r="S10" s="90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I10" s="91"/>
      <c r="AJ10" s="91"/>
      <c r="AK10" s="91"/>
      <c r="AL10" s="91"/>
      <c r="AM10" s="91"/>
      <c r="AN10" s="91"/>
      <c r="AQ10" s="92"/>
      <c r="AR10" s="92"/>
      <c r="AS10" s="92"/>
      <c r="AT10" s="92"/>
      <c r="AU10" s="92"/>
      <c r="AV10" s="92"/>
      <c r="AW10" s="92"/>
      <c r="AX10" s="92"/>
      <c r="AY10" s="92"/>
      <c r="AZ10" s="106">
        <f>S10</f>
        <v>0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17"/>
      <c r="BW10" s="17"/>
      <c r="BX10" s="86"/>
      <c r="BY10" s="17"/>
      <c r="BZ10" s="17"/>
      <c r="CA10" s="17"/>
      <c r="CB10" s="17"/>
      <c r="CC10" s="17"/>
      <c r="CD10" s="17"/>
      <c r="CE10" s="107"/>
      <c r="CF10" s="92"/>
      <c r="CG10" s="92"/>
      <c r="CH10" s="92"/>
      <c r="CI10" s="92"/>
      <c r="CJ10" s="92"/>
    </row>
    <row r="11" spans="2:88" ht="13.5">
      <c r="B11" s="10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86"/>
      <c r="R11" s="90"/>
      <c r="S11" s="90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I11" s="91"/>
      <c r="AJ11" s="91"/>
      <c r="AK11" s="91"/>
      <c r="AL11" s="91"/>
      <c r="AM11" s="91"/>
      <c r="AN11" s="91"/>
      <c r="AQ11" s="92"/>
      <c r="AR11" s="92"/>
      <c r="AS11" s="92"/>
      <c r="AT11" s="92"/>
      <c r="AU11" s="92"/>
      <c r="AV11" s="92"/>
      <c r="AW11" s="92"/>
      <c r="AX11" s="92"/>
      <c r="AY11" s="92"/>
      <c r="AZ11" s="106"/>
      <c r="BA11" s="91"/>
      <c r="BB11" s="91"/>
      <c r="BC11" s="91"/>
      <c r="BD11" s="91">
        <f>S11</f>
        <v>0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17"/>
      <c r="BW11" s="17"/>
      <c r="BX11" s="86"/>
      <c r="BY11" s="17"/>
      <c r="BZ11" s="17"/>
      <c r="CA11" s="17"/>
      <c r="CB11" s="17"/>
      <c r="CC11" s="17"/>
      <c r="CD11" s="17"/>
      <c r="CE11" s="107"/>
      <c r="CF11" s="92"/>
      <c r="CG11" s="92"/>
      <c r="CH11" s="92"/>
      <c r="CI11" s="92"/>
      <c r="CJ11" s="92"/>
    </row>
    <row r="12" spans="2:88" ht="13.5">
      <c r="B12" s="2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86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Q12" s="92"/>
      <c r="AR12" s="92"/>
      <c r="AS12" s="92"/>
      <c r="AT12" s="92"/>
      <c r="AU12" s="92"/>
      <c r="AV12" s="92"/>
      <c r="AW12" s="92"/>
      <c r="AX12" s="92"/>
      <c r="AY12" s="92"/>
      <c r="AZ12" s="106"/>
      <c r="BA12" s="91">
        <f>S12</f>
        <v>0</v>
      </c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17"/>
      <c r="BW12" s="17"/>
      <c r="BX12" s="86"/>
      <c r="BY12" s="17"/>
      <c r="BZ12" s="17"/>
      <c r="CA12" s="17"/>
      <c r="CB12" s="17"/>
      <c r="CC12" s="17"/>
      <c r="CD12" s="17"/>
      <c r="CE12" s="107"/>
      <c r="CF12" s="92"/>
      <c r="CG12" s="92"/>
      <c r="CH12" s="92"/>
      <c r="CI12" s="92"/>
      <c r="CJ12" s="92"/>
    </row>
    <row r="13" spans="2:88" ht="13.5">
      <c r="B13" s="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86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Q13" s="92"/>
      <c r="AR13" s="92"/>
      <c r="AS13" s="92"/>
      <c r="AT13" s="92"/>
      <c r="AU13" s="92"/>
      <c r="AV13" s="92"/>
      <c r="AW13" s="92"/>
      <c r="AX13" s="92"/>
      <c r="AY13" s="92"/>
      <c r="AZ13" s="106">
        <f>S13</f>
        <v>0</v>
      </c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17"/>
      <c r="BW13" s="17"/>
      <c r="BX13" s="86"/>
      <c r="BY13" s="17"/>
      <c r="BZ13" s="17"/>
      <c r="CA13" s="17"/>
      <c r="CB13" s="17"/>
      <c r="CC13" s="17"/>
      <c r="CD13" s="17"/>
      <c r="CE13" s="107"/>
      <c r="CF13" s="92"/>
      <c r="CG13" s="92"/>
      <c r="CH13" s="92"/>
      <c r="CI13" s="92"/>
      <c r="CJ13" s="92"/>
    </row>
    <row r="14" spans="2:88" ht="13.5">
      <c r="B14" s="10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86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Q14" s="92"/>
      <c r="AR14" s="92"/>
      <c r="AS14" s="92"/>
      <c r="AT14" s="92"/>
      <c r="AU14" s="92"/>
      <c r="AV14" s="92"/>
      <c r="AW14" s="92"/>
      <c r="AX14" s="92"/>
      <c r="AY14" s="92"/>
      <c r="AZ14" s="106"/>
      <c r="BA14" s="91"/>
      <c r="BB14" s="91"/>
      <c r="BC14" s="91">
        <f>S14</f>
        <v>0</v>
      </c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17"/>
      <c r="BW14" s="17"/>
      <c r="BX14" s="86"/>
      <c r="BY14" s="17"/>
      <c r="BZ14" s="17"/>
      <c r="CA14" s="17"/>
      <c r="CB14" s="17"/>
      <c r="CC14" s="17"/>
      <c r="CD14" s="17"/>
      <c r="CE14" s="107"/>
      <c r="CF14" s="92"/>
      <c r="CG14" s="92"/>
      <c r="CH14" s="92"/>
      <c r="CI14" s="92"/>
      <c r="CJ14" s="92"/>
    </row>
    <row r="15" spans="1:88" ht="13.5">
      <c r="A15" s="110" t="s">
        <v>35</v>
      </c>
      <c r="B15" s="111" t="s">
        <v>36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86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Z15" s="106"/>
      <c r="BA15" s="91"/>
      <c r="BB15" s="91">
        <f>S15</f>
        <v>0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17"/>
      <c r="BW15" s="17"/>
      <c r="BX15" s="86"/>
      <c r="BY15" s="17"/>
      <c r="BZ15" s="17"/>
      <c r="CA15" s="17"/>
      <c r="CB15" s="17"/>
      <c r="CC15" s="17"/>
      <c r="CD15" s="17"/>
      <c r="CE15" s="107"/>
      <c r="CG15" s="92"/>
      <c r="CH15" s="92"/>
      <c r="CI15" s="92"/>
      <c r="CJ15" s="92"/>
    </row>
    <row r="16" spans="1:88" ht="13.5">
      <c r="A16" s="76">
        <v>1</v>
      </c>
      <c r="B16" s="12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7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Z16" s="106"/>
      <c r="BA16" s="91"/>
      <c r="BB16" s="91"/>
      <c r="BC16" s="91"/>
      <c r="BD16" s="91"/>
      <c r="BE16" s="91"/>
      <c r="BF16" s="91"/>
      <c r="BG16" s="91"/>
      <c r="BH16" s="91">
        <f>S16</f>
        <v>0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17"/>
      <c r="BW16" s="17"/>
      <c r="BX16" s="86"/>
      <c r="BY16" s="17"/>
      <c r="BZ16" s="17"/>
      <c r="CA16" s="17"/>
      <c r="CB16" s="17"/>
      <c r="CC16" s="17"/>
      <c r="CD16" s="17"/>
      <c r="CE16" s="107"/>
      <c r="CG16" s="92"/>
      <c r="CH16" s="92"/>
      <c r="CI16" s="92"/>
      <c r="CJ16" s="92"/>
    </row>
    <row r="17" spans="1:88" ht="13.5">
      <c r="A17" s="76">
        <v>2</v>
      </c>
      <c r="B17" s="11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86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Z17" s="106"/>
      <c r="BA17" s="91"/>
      <c r="BB17" s="91"/>
      <c r="BC17" s="91"/>
      <c r="BD17" s="91"/>
      <c r="BE17" s="91"/>
      <c r="BF17" s="91"/>
      <c r="BG17" s="91">
        <f>S17</f>
        <v>0</v>
      </c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17"/>
      <c r="BW17" s="17"/>
      <c r="BX17" s="86"/>
      <c r="BY17" s="17"/>
      <c r="BZ17" s="17"/>
      <c r="CA17" s="17"/>
      <c r="CB17" s="17"/>
      <c r="CC17" s="17"/>
      <c r="CD17" s="17"/>
      <c r="CE17" s="107"/>
      <c r="CG17" s="92"/>
      <c r="CH17" s="92"/>
      <c r="CI17" s="92"/>
      <c r="CJ17" s="92"/>
    </row>
    <row r="18" spans="1:88" ht="13.5">
      <c r="A18" s="76">
        <v>3</v>
      </c>
      <c r="B18" s="11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7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Z18" s="106"/>
      <c r="BA18" s="91">
        <f>S18</f>
        <v>0</v>
      </c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17"/>
      <c r="BW18" s="17"/>
      <c r="BX18" s="86"/>
      <c r="BY18" s="17"/>
      <c r="BZ18" s="17"/>
      <c r="CA18" s="17"/>
      <c r="CB18" s="17"/>
      <c r="CC18" s="17"/>
      <c r="CD18" s="17"/>
      <c r="CE18" s="107"/>
      <c r="CG18" s="92"/>
      <c r="CH18" s="92"/>
      <c r="CI18" s="92"/>
      <c r="CJ18" s="92"/>
    </row>
    <row r="19" spans="1:88" ht="13.5">
      <c r="A19" s="76">
        <v>4</v>
      </c>
      <c r="B19" s="11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17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Z19" s="106"/>
      <c r="BA19" s="91">
        <f>S19</f>
        <v>0</v>
      </c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17"/>
      <c r="BW19" s="17"/>
      <c r="BX19" s="86"/>
      <c r="BY19" s="17"/>
      <c r="BZ19" s="17"/>
      <c r="CA19" s="17"/>
      <c r="CB19" s="17"/>
      <c r="CC19" s="17"/>
      <c r="CD19" s="17"/>
      <c r="CE19" s="107"/>
      <c r="CG19" s="92"/>
      <c r="CH19" s="92"/>
      <c r="CI19" s="92"/>
      <c r="CJ19" s="92"/>
    </row>
    <row r="20" spans="1:88" ht="13.5">
      <c r="A20" s="76">
        <v>5</v>
      </c>
      <c r="B20" s="11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7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Z20" s="106"/>
      <c r="BA20" s="91"/>
      <c r="BB20" s="91"/>
      <c r="BC20" s="91"/>
      <c r="BD20" s="91"/>
      <c r="BE20" s="91">
        <f>S20</f>
        <v>0</v>
      </c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17"/>
      <c r="BW20" s="17"/>
      <c r="BX20" s="86"/>
      <c r="BY20" s="17"/>
      <c r="BZ20" s="17"/>
      <c r="CA20" s="17"/>
      <c r="CB20" s="17"/>
      <c r="CC20" s="17"/>
      <c r="CD20" s="17"/>
      <c r="CE20" s="107"/>
      <c r="CG20" s="92"/>
      <c r="CH20" s="92"/>
      <c r="CI20" s="92"/>
      <c r="CJ20" s="92"/>
    </row>
    <row r="21" spans="1:88" ht="13.5">
      <c r="A21" s="76">
        <v>6</v>
      </c>
      <c r="B21" s="11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7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Z21" s="106">
        <f>S21</f>
        <v>0</v>
      </c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112"/>
      <c r="BN21" s="91"/>
      <c r="BO21" s="91"/>
      <c r="BP21" s="91"/>
      <c r="BQ21" s="91"/>
      <c r="BR21" s="91"/>
      <c r="BS21" s="91"/>
      <c r="BT21" s="91"/>
      <c r="BU21" s="91"/>
      <c r="BV21" s="17"/>
      <c r="BW21" s="17"/>
      <c r="BX21" s="86"/>
      <c r="BY21" s="17"/>
      <c r="BZ21" s="17"/>
      <c r="CA21" s="17"/>
      <c r="CB21" s="17"/>
      <c r="CC21" s="17"/>
      <c r="CD21" s="17"/>
      <c r="CE21" s="107"/>
      <c r="CG21" s="92"/>
      <c r="CH21" s="92"/>
      <c r="CI21" s="92"/>
      <c r="CJ21" s="92"/>
    </row>
    <row r="22" spans="1:88" ht="13.5">
      <c r="A22" s="76">
        <v>7</v>
      </c>
      <c r="B22" s="11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7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Z22" s="106"/>
      <c r="BA22" s="91"/>
      <c r="BB22" s="91"/>
      <c r="BC22" s="91"/>
      <c r="BD22" s="91"/>
      <c r="BE22" s="91"/>
      <c r="BF22" s="91">
        <f>S22</f>
        <v>0</v>
      </c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17"/>
      <c r="BW22" s="17"/>
      <c r="BX22" s="86"/>
      <c r="BY22" s="17"/>
      <c r="BZ22" s="17"/>
      <c r="CA22" s="17"/>
      <c r="CB22" s="17"/>
      <c r="CC22" s="17"/>
      <c r="CD22" s="17"/>
      <c r="CE22" s="107"/>
      <c r="CG22" s="92"/>
      <c r="CH22" s="92"/>
      <c r="CI22" s="92"/>
      <c r="CJ22" s="92"/>
    </row>
    <row r="23" spans="1:88" ht="13.5">
      <c r="A23" s="76">
        <v>8</v>
      </c>
      <c r="B23" s="11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7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Z23" s="106"/>
      <c r="BA23" s="91"/>
      <c r="BB23" s="91"/>
      <c r="BC23" s="91">
        <f>S23</f>
        <v>0</v>
      </c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17"/>
      <c r="BW23" s="17"/>
      <c r="BX23" s="86"/>
      <c r="BY23" s="17"/>
      <c r="BZ23" s="17"/>
      <c r="CA23" s="17"/>
      <c r="CB23" s="17"/>
      <c r="CC23" s="17"/>
      <c r="CD23" s="17"/>
      <c r="CE23" s="107"/>
      <c r="CG23" s="92"/>
      <c r="CH23" s="92"/>
      <c r="CI23" s="92"/>
      <c r="CJ23" s="92"/>
    </row>
    <row r="24" spans="1:88" ht="13.5">
      <c r="A24" s="76">
        <v>9</v>
      </c>
      <c r="B24" s="11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7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Z24" s="106"/>
      <c r="BA24" s="91"/>
      <c r="BB24" s="91"/>
      <c r="BC24" s="91">
        <f>S24</f>
        <v>0</v>
      </c>
      <c r="BD24" s="91"/>
      <c r="BE24" s="91"/>
      <c r="BF24" s="91"/>
      <c r="BG24" s="91"/>
      <c r="BH24" s="91"/>
      <c r="BI24" s="91"/>
      <c r="BJ24" s="113"/>
      <c r="BK24" s="90"/>
      <c r="BL24" s="90"/>
      <c r="BM24" s="90"/>
      <c r="BN24" s="90"/>
      <c r="BO24" s="90"/>
      <c r="BP24" s="90"/>
      <c r="BQ24" s="90"/>
      <c r="BR24" s="90"/>
      <c r="BS24" s="90"/>
      <c r="BT24" s="91"/>
      <c r="BU24" s="91"/>
      <c r="BV24" s="17"/>
      <c r="BW24" s="17"/>
      <c r="BX24" s="86"/>
      <c r="BY24" s="17"/>
      <c r="BZ24" s="17"/>
      <c r="CA24" s="17"/>
      <c r="CB24" s="17"/>
      <c r="CC24" s="17"/>
      <c r="CD24" s="17"/>
      <c r="CE24" s="107"/>
      <c r="CG24" s="92"/>
      <c r="CH24" s="92"/>
      <c r="CI24" s="92"/>
      <c r="CJ24" s="92"/>
    </row>
    <row r="25" spans="1:88" ht="13.5">
      <c r="A25" s="76">
        <v>10</v>
      </c>
      <c r="B25" s="11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7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Z25" s="106"/>
      <c r="BA25" s="91"/>
      <c r="BB25" s="91"/>
      <c r="BC25" s="91"/>
      <c r="BD25" s="91"/>
      <c r="BE25" s="91"/>
      <c r="BF25" s="91"/>
      <c r="BG25" s="91"/>
      <c r="BH25" s="91">
        <f>S25</f>
        <v>0</v>
      </c>
      <c r="BI25" s="91"/>
      <c r="BJ25" s="114"/>
      <c r="BK25" s="114"/>
      <c r="BL25" s="114"/>
      <c r="BM25" s="114"/>
      <c r="BN25" s="115"/>
      <c r="BO25" s="114"/>
      <c r="BP25" s="114"/>
      <c r="BQ25" s="115"/>
      <c r="BR25" s="114"/>
      <c r="BS25" s="114"/>
      <c r="BT25" s="91"/>
      <c r="BU25" s="91"/>
      <c r="BV25" s="17"/>
      <c r="BW25" s="17"/>
      <c r="BX25" s="86"/>
      <c r="BY25" s="17"/>
      <c r="BZ25" s="17"/>
      <c r="CA25" s="17"/>
      <c r="CB25" s="17"/>
      <c r="CC25" s="17"/>
      <c r="CD25" s="17"/>
      <c r="CE25" s="107"/>
      <c r="CG25" s="92"/>
      <c r="CH25" s="92"/>
      <c r="CI25" s="92"/>
      <c r="CJ25" s="92"/>
    </row>
    <row r="26" spans="1:88" ht="13.5">
      <c r="A26" s="76">
        <v>11</v>
      </c>
      <c r="B26" s="11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7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Z26" s="106"/>
      <c r="BA26" s="91"/>
      <c r="BB26" s="91"/>
      <c r="BC26" s="91"/>
      <c r="BD26" s="91">
        <f>S26</f>
        <v>0</v>
      </c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17"/>
      <c r="BW26" s="17"/>
      <c r="BX26" s="86"/>
      <c r="BY26" s="17"/>
      <c r="BZ26" s="17"/>
      <c r="CA26" s="17"/>
      <c r="CB26" s="17"/>
      <c r="CC26" s="17"/>
      <c r="CD26" s="17"/>
      <c r="CE26" s="107"/>
      <c r="CG26" s="92"/>
      <c r="CH26" s="92"/>
      <c r="CI26" s="92"/>
      <c r="CJ26" s="92"/>
    </row>
    <row r="27" spans="1:88" ht="13.5">
      <c r="A27" s="76">
        <v>12</v>
      </c>
      <c r="B27" s="11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7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Z27" s="106"/>
      <c r="BA27" s="91"/>
      <c r="BB27" s="91"/>
      <c r="BC27" s="91"/>
      <c r="BD27" s="91"/>
      <c r="BE27" s="91"/>
      <c r="BF27" s="91"/>
      <c r="BG27" s="91">
        <f>S27</f>
        <v>0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17"/>
      <c r="BW27" s="17"/>
      <c r="BX27" s="86"/>
      <c r="BY27" s="17"/>
      <c r="BZ27" s="17"/>
      <c r="CA27" s="17"/>
      <c r="CB27" s="17"/>
      <c r="CC27" s="17"/>
      <c r="CD27" s="17"/>
      <c r="CE27" s="107"/>
      <c r="CG27" s="92"/>
      <c r="CH27" s="92"/>
      <c r="CI27" s="92"/>
      <c r="CJ27" s="92"/>
    </row>
    <row r="28" spans="1:88" ht="13.5">
      <c r="A28" s="76">
        <v>13</v>
      </c>
      <c r="B28" s="11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7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Z28" s="106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17"/>
      <c r="BW28" s="17"/>
      <c r="BX28" s="86"/>
      <c r="BY28" s="17"/>
      <c r="BZ28" s="17"/>
      <c r="CA28" s="17"/>
      <c r="CB28" s="17"/>
      <c r="CC28" s="17"/>
      <c r="CD28" s="17"/>
      <c r="CE28" s="107"/>
      <c r="CG28" s="92"/>
      <c r="CH28" s="92"/>
      <c r="CI28" s="92"/>
      <c r="CJ28" s="92"/>
    </row>
    <row r="29" spans="1:88" ht="13.5">
      <c r="A29" s="76">
        <v>14</v>
      </c>
      <c r="B29" s="11">
        <f>'STQ-77'!B27</f>
        <v>0</v>
      </c>
      <c r="C29"/>
      <c r="D29" s="233" t="s">
        <v>206</v>
      </c>
      <c r="E29"/>
      <c r="F29"/>
      <c r="H29"/>
      <c r="I29"/>
      <c r="J29"/>
      <c r="K29"/>
      <c r="L29"/>
      <c r="M29"/>
      <c r="N29"/>
      <c r="O29"/>
      <c r="P29"/>
      <c r="Q29" s="17"/>
      <c r="R29" s="90"/>
      <c r="S29" s="90"/>
      <c r="T29" s="86"/>
      <c r="U29" s="86"/>
      <c r="V29" s="86"/>
      <c r="W29" s="86"/>
      <c r="X29" s="116"/>
      <c r="Y29" s="86"/>
      <c r="Z29" s="86"/>
      <c r="AA29" s="86"/>
      <c r="AB29" s="86"/>
      <c r="AC29" s="86"/>
      <c r="AD29" s="86"/>
      <c r="AE29" s="86"/>
      <c r="AF29" s="86"/>
      <c r="AG29" s="86"/>
      <c r="AZ29" s="106"/>
      <c r="BA29" s="91"/>
      <c r="BB29" s="91"/>
      <c r="BC29" s="91">
        <f>S29</f>
        <v>0</v>
      </c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17"/>
      <c r="BW29" s="17"/>
      <c r="BX29" s="86"/>
      <c r="BY29" s="17"/>
      <c r="BZ29" s="17"/>
      <c r="CA29" s="17"/>
      <c r="CB29" s="17"/>
      <c r="CC29" s="17"/>
      <c r="CD29" s="17"/>
      <c r="CE29" s="107"/>
      <c r="CG29" s="92"/>
      <c r="CH29" s="92"/>
      <c r="CI29" s="92"/>
      <c r="CJ29" s="92"/>
    </row>
    <row r="30" spans="1:88" ht="13.5">
      <c r="A30" s="76">
        <v>15</v>
      </c>
      <c r="B30" s="11">
        <f>'STQ-77'!B28</f>
        <v>0</v>
      </c>
      <c r="C30"/>
      <c r="O30"/>
      <c r="P30"/>
      <c r="Q30" s="17"/>
      <c r="R30" s="90"/>
      <c r="S30" s="90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Z30" s="106"/>
      <c r="BA30" s="91"/>
      <c r="BB30" s="91">
        <f>S30</f>
        <v>0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17"/>
      <c r="BW30" s="17"/>
      <c r="BX30" s="86"/>
      <c r="BY30" s="17"/>
      <c r="BZ30" s="17"/>
      <c r="CA30" s="17"/>
      <c r="CB30" s="17"/>
      <c r="CC30" s="17"/>
      <c r="CD30" s="17"/>
      <c r="CE30" s="107"/>
      <c r="CG30" s="92"/>
      <c r="CH30" s="92"/>
      <c r="CI30" s="92"/>
      <c r="CJ30" s="92"/>
    </row>
    <row r="31" spans="1:88" ht="13.5">
      <c r="A31" s="76">
        <v>16</v>
      </c>
      <c r="B31" s="11">
        <f>'STQ-77'!B29</f>
        <v>0</v>
      </c>
      <c r="C31"/>
      <c r="L31" s="33"/>
      <c r="N31" s="117" t="s">
        <v>207</v>
      </c>
      <c r="O31"/>
      <c r="P31"/>
      <c r="Q31" s="17"/>
      <c r="R31" s="90"/>
      <c r="S31" s="90"/>
      <c r="T31" s="86"/>
      <c r="U31" s="90"/>
      <c r="V31" s="90"/>
      <c r="W31" s="90"/>
      <c r="X31" s="86"/>
      <c r="Y31" s="86"/>
      <c r="Z31" s="86"/>
      <c r="AA31" s="85"/>
      <c r="AB31" s="86"/>
      <c r="AC31" s="86"/>
      <c r="AD31" s="86"/>
      <c r="AE31" s="86"/>
      <c r="AF31" s="86"/>
      <c r="AG31" s="86"/>
      <c r="AZ31" s="106"/>
      <c r="BA31" s="91"/>
      <c r="BB31" s="91"/>
      <c r="BC31" s="91">
        <f>S31</f>
        <v>0</v>
      </c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17"/>
      <c r="BW31" s="17"/>
      <c r="BX31" s="86"/>
      <c r="BY31" s="17"/>
      <c r="BZ31" s="17"/>
      <c r="CA31" s="17"/>
      <c r="CB31" s="17"/>
      <c r="CC31" s="17"/>
      <c r="CD31" s="17"/>
      <c r="CE31" s="107"/>
      <c r="CG31" s="92"/>
      <c r="CH31" s="92"/>
      <c r="CI31" s="92"/>
      <c r="CJ31" s="92"/>
    </row>
    <row r="32" spans="1:88" ht="13.5">
      <c r="A32" s="76">
        <v>17</v>
      </c>
      <c r="B32" s="11">
        <f>'STQ-77'!B30</f>
        <v>0</v>
      </c>
      <c r="C32"/>
      <c r="D32" s="118" t="s">
        <v>9</v>
      </c>
      <c r="E32" s="118"/>
      <c r="F32" s="119" t="s">
        <v>37</v>
      </c>
      <c r="G32" s="231" t="s">
        <v>195</v>
      </c>
      <c r="H32" s="118"/>
      <c r="I32" s="120" t="e">
        <f>IF(C7&gt;18,"High",IF(C7&lt;14,"Low",""))</f>
        <v>#VALUE!</v>
      </c>
      <c r="J32"/>
      <c r="L32" s="33" t="e">
        <f>C7</f>
        <v>#VALUE!</v>
      </c>
      <c r="M32"/>
      <c r="N32" s="121" t="e">
        <f>IF(L32=MAX(L32:L43),F32," ")</f>
        <v>#VALUE!</v>
      </c>
      <c r="O32"/>
      <c r="P32"/>
      <c r="Q32" s="17"/>
      <c r="R32" s="90"/>
      <c r="S32" s="90"/>
      <c r="T32" s="86"/>
      <c r="U32" s="90"/>
      <c r="V32" s="90"/>
      <c r="W32" s="90"/>
      <c r="X32" s="86"/>
      <c r="Y32" s="86"/>
      <c r="Z32" s="86"/>
      <c r="AA32" s="85"/>
      <c r="AB32" s="86"/>
      <c r="AC32" s="86"/>
      <c r="AD32" s="86"/>
      <c r="AE32" s="86"/>
      <c r="AF32" s="86"/>
      <c r="AG32" s="86"/>
      <c r="AZ32" s="106"/>
      <c r="BA32" s="91"/>
      <c r="BB32" s="91"/>
      <c r="BC32" s="91"/>
      <c r="BD32" s="91">
        <f>S32</f>
        <v>0</v>
      </c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0"/>
      <c r="BU32" s="90"/>
      <c r="BV32" s="17"/>
      <c r="BW32" s="17"/>
      <c r="BX32" s="86"/>
      <c r="BY32" s="17"/>
      <c r="BZ32" s="17"/>
      <c r="CA32" s="17"/>
      <c r="CB32" s="17"/>
      <c r="CC32" s="17"/>
      <c r="CD32" s="17"/>
      <c r="CE32" s="107"/>
      <c r="CG32" s="92"/>
      <c r="CH32" s="92"/>
      <c r="CI32" s="92"/>
      <c r="CJ32" s="92"/>
    </row>
    <row r="33" spans="1:88" ht="13.5">
      <c r="A33" s="76">
        <v>18</v>
      </c>
      <c r="B33" s="11">
        <f>'STQ-77'!B31</f>
        <v>0</v>
      </c>
      <c r="C33"/>
      <c r="D33" s="118" t="s">
        <v>10</v>
      </c>
      <c r="E33" s="118"/>
      <c r="F33" s="119" t="s">
        <v>38</v>
      </c>
      <c r="G33" s="231" t="s">
        <v>196</v>
      </c>
      <c r="H33" s="118"/>
      <c r="I33" s="120" t="str">
        <f>IF(D7&gt;18,"High",IF(D7&lt;14,"Low",""))</f>
        <v>Low</v>
      </c>
      <c r="J33"/>
      <c r="L33" s="33">
        <f>D7</f>
        <v>0</v>
      </c>
      <c r="M33"/>
      <c r="N33" s="122" t="e">
        <f>IF(L33=MAX(L32:L43),F33," ")</f>
        <v>#VALUE!</v>
      </c>
      <c r="O33"/>
      <c r="P33"/>
      <c r="Q33" s="17"/>
      <c r="R33" s="90"/>
      <c r="S33" s="90"/>
      <c r="T33" s="86"/>
      <c r="U33" s="90"/>
      <c r="V33" s="90"/>
      <c r="W33" s="86"/>
      <c r="X33" s="86"/>
      <c r="Y33" s="86"/>
      <c r="Z33" s="86"/>
      <c r="AA33" s="85"/>
      <c r="AB33" s="86"/>
      <c r="AC33" s="86"/>
      <c r="AD33" s="86"/>
      <c r="AE33" s="86"/>
      <c r="AF33" s="86"/>
      <c r="AG33" s="86"/>
      <c r="AZ33" s="106"/>
      <c r="BA33" s="91"/>
      <c r="BB33" s="91"/>
      <c r="BC33" s="91"/>
      <c r="BD33" s="91"/>
      <c r="BE33" s="91">
        <f>S33</f>
        <v>0</v>
      </c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114"/>
      <c r="BU33" s="114"/>
      <c r="BV33" s="17"/>
      <c r="BW33" s="17"/>
      <c r="BX33" s="86"/>
      <c r="BY33" s="17"/>
      <c r="BZ33" s="17"/>
      <c r="CA33" s="17"/>
      <c r="CB33" s="17"/>
      <c r="CC33" s="17"/>
      <c r="CD33" s="17"/>
      <c r="CE33" s="107"/>
      <c r="CG33" s="92"/>
      <c r="CH33" s="92"/>
      <c r="CI33" s="92"/>
      <c r="CJ33" s="92"/>
    </row>
    <row r="34" spans="1:88" ht="13.5">
      <c r="A34" s="76">
        <v>19</v>
      </c>
      <c r="B34" s="11">
        <f>'STQ-77'!B32</f>
        <v>0</v>
      </c>
      <c r="C34"/>
      <c r="D34" s="118" t="s">
        <v>14</v>
      </c>
      <c r="E34" s="118"/>
      <c r="F34" s="119" t="s">
        <v>39</v>
      </c>
      <c r="G34" s="231" t="s">
        <v>188</v>
      </c>
      <c r="H34" s="118"/>
      <c r="I34" s="120" t="e">
        <f>IF(E7&gt;18,"High",IF(E7&lt;14,"Low",""))</f>
        <v>#VALUE!</v>
      </c>
      <c r="J34"/>
      <c r="L34" s="33" t="e">
        <f>E7</f>
        <v>#VALUE!</v>
      </c>
      <c r="M34"/>
      <c r="N34" s="122" t="e">
        <f>IF(L34=MAX(L32:L43),F34," ")</f>
        <v>#VALUE!</v>
      </c>
      <c r="O34"/>
      <c r="P34"/>
      <c r="Q34" s="17"/>
      <c r="R34" s="90"/>
      <c r="S34" s="90"/>
      <c r="T34" s="86"/>
      <c r="U34" s="90"/>
      <c r="V34" s="90"/>
      <c r="W34" s="86"/>
      <c r="X34" s="86"/>
      <c r="Y34" s="86"/>
      <c r="Z34" s="86"/>
      <c r="AA34" s="85"/>
      <c r="AB34" s="86"/>
      <c r="AC34" s="86"/>
      <c r="AD34" s="90"/>
      <c r="AE34" s="90"/>
      <c r="AF34" s="86"/>
      <c r="AG34" s="86"/>
      <c r="AZ34" s="106"/>
      <c r="BA34" s="91"/>
      <c r="BB34" s="91"/>
      <c r="BC34" s="91"/>
      <c r="BD34" s="91"/>
      <c r="BE34" s="91"/>
      <c r="BF34" s="91">
        <f>S34</f>
        <v>0</v>
      </c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17"/>
      <c r="BW34" s="17"/>
      <c r="BX34" s="86"/>
      <c r="BY34" s="17"/>
      <c r="BZ34" s="17"/>
      <c r="CA34" s="17"/>
      <c r="CB34" s="17"/>
      <c r="CC34" s="17"/>
      <c r="CD34" s="17"/>
      <c r="CE34" s="107"/>
      <c r="CG34" s="92"/>
      <c r="CH34" s="92"/>
      <c r="CI34" s="92"/>
      <c r="CJ34" s="92"/>
    </row>
    <row r="35" spans="1:88" ht="13.5">
      <c r="A35" s="76">
        <v>20</v>
      </c>
      <c r="B35" s="11">
        <f>'STQ-77'!B33</f>
        <v>0</v>
      </c>
      <c r="C35"/>
      <c r="D35" s="118" t="s">
        <v>16</v>
      </c>
      <c r="E35" s="118"/>
      <c r="F35" s="119" t="s">
        <v>1</v>
      </c>
      <c r="G35" s="231" t="s">
        <v>197</v>
      </c>
      <c r="H35" s="118"/>
      <c r="I35" s="120" t="e">
        <f>IF(F7&gt;18,"High",IF(F7&lt;14,"Low",""))</f>
        <v>#VALUE!</v>
      </c>
      <c r="L35" s="33" t="e">
        <f>F7</f>
        <v>#VALUE!</v>
      </c>
      <c r="M35"/>
      <c r="N35" s="122" t="e">
        <f>IF(L35=MAX(L32:L43),F35," ")</f>
        <v>#VALUE!</v>
      </c>
      <c r="O35"/>
      <c r="P35"/>
      <c r="Q35" s="17"/>
      <c r="R35" s="90"/>
      <c r="S35" s="90"/>
      <c r="T35" s="86"/>
      <c r="U35" s="90"/>
      <c r="V35" s="90"/>
      <c r="W35" s="86"/>
      <c r="X35" s="86"/>
      <c r="Y35" s="86"/>
      <c r="Z35" s="90"/>
      <c r="AA35" s="85"/>
      <c r="AB35" s="218"/>
      <c r="AC35" s="86"/>
      <c r="AD35" s="90"/>
      <c r="AE35" s="90"/>
      <c r="AF35" s="86"/>
      <c r="AG35" s="86"/>
      <c r="AZ35" s="106"/>
      <c r="BA35" s="91"/>
      <c r="BB35" s="91"/>
      <c r="BC35" s="91">
        <f>S35</f>
        <v>0</v>
      </c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17"/>
      <c r="BW35" s="17"/>
      <c r="BX35" s="86"/>
      <c r="BY35" s="17"/>
      <c r="BZ35" s="17"/>
      <c r="CA35" s="17"/>
      <c r="CB35" s="17"/>
      <c r="CC35" s="17"/>
      <c r="CD35" s="17"/>
      <c r="CE35" s="107"/>
      <c r="CG35" s="92"/>
      <c r="CH35" s="92"/>
      <c r="CI35" s="92"/>
      <c r="CJ35" s="92"/>
    </row>
    <row r="36" spans="1:88" ht="13.5">
      <c r="A36" s="76">
        <v>21</v>
      </c>
      <c r="B36" s="11">
        <f>'STQ-77'!B34</f>
        <v>0</v>
      </c>
      <c r="C36"/>
      <c r="D36" s="118" t="s">
        <v>17</v>
      </c>
      <c r="E36" s="118"/>
      <c r="F36" s="119" t="s">
        <v>40</v>
      </c>
      <c r="G36" s="231" t="s">
        <v>198</v>
      </c>
      <c r="H36" s="118"/>
      <c r="I36" s="120" t="e">
        <f>IF(G7&gt;18,"High",IF(G7&lt;14,"Low",""))</f>
        <v>#VALUE!</v>
      </c>
      <c r="J36"/>
      <c r="L36" s="33" t="e">
        <f>G7</f>
        <v>#VALUE!</v>
      </c>
      <c r="M36"/>
      <c r="N36" s="122" t="e">
        <f>IF(L36=MAX(L32:L43),F36," ")</f>
        <v>#VALUE!</v>
      </c>
      <c r="O36"/>
      <c r="P36"/>
      <c r="Q36" s="17"/>
      <c r="R36" s="90"/>
      <c r="S36" s="90"/>
      <c r="T36" s="86"/>
      <c r="U36" s="90"/>
      <c r="V36" s="90"/>
      <c r="W36" s="86"/>
      <c r="X36" s="86"/>
      <c r="Y36" s="86"/>
      <c r="Z36" s="90"/>
      <c r="AA36" s="85"/>
      <c r="AB36" s="90"/>
      <c r="AC36" s="86"/>
      <c r="AD36" s="90"/>
      <c r="AE36" s="90"/>
      <c r="AF36" s="86"/>
      <c r="AG36" s="86"/>
      <c r="AZ36" s="106">
        <f>S36</f>
        <v>0</v>
      </c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17"/>
      <c r="BW36" s="17"/>
      <c r="BX36" s="86"/>
      <c r="BY36" s="17"/>
      <c r="BZ36" s="17"/>
      <c r="CA36" s="17"/>
      <c r="CB36" s="17"/>
      <c r="CC36" s="17"/>
      <c r="CD36" s="17"/>
      <c r="CE36" s="107"/>
      <c r="CG36" s="92"/>
      <c r="CH36" s="92"/>
      <c r="CI36" s="92"/>
      <c r="CJ36" s="92"/>
    </row>
    <row r="37" spans="1:88" ht="13.5">
      <c r="A37" s="76">
        <v>22</v>
      </c>
      <c r="B37" s="11">
        <f>'STQ-77'!B35</f>
        <v>0</v>
      </c>
      <c r="C37"/>
      <c r="D37" s="118" t="s">
        <v>6</v>
      </c>
      <c r="E37" s="118"/>
      <c r="F37" s="119" t="s">
        <v>4</v>
      </c>
      <c r="G37" s="231" t="s">
        <v>189</v>
      </c>
      <c r="H37" s="118"/>
      <c r="I37" s="120" t="e">
        <f>IF(H7&gt;18,"High",IF(H7&lt;14,"Low",""))</f>
        <v>#VALUE!</v>
      </c>
      <c r="J37"/>
      <c r="L37" s="33" t="e">
        <f>H7</f>
        <v>#VALUE!</v>
      </c>
      <c r="M37"/>
      <c r="N37" s="122" t="e">
        <f>IF(L37=MAX(L32:L43),F37," ")</f>
        <v>#VALUE!</v>
      </c>
      <c r="O37"/>
      <c r="P37"/>
      <c r="Q37" s="17"/>
      <c r="R37" s="90"/>
      <c r="S37" s="90"/>
      <c r="T37" s="86"/>
      <c r="U37" s="90"/>
      <c r="V37" s="90"/>
      <c r="W37" s="86"/>
      <c r="X37" s="86"/>
      <c r="Y37" s="86"/>
      <c r="Z37" s="90"/>
      <c r="AA37" s="85"/>
      <c r="AB37" s="90"/>
      <c r="AC37" s="86"/>
      <c r="AD37" s="90"/>
      <c r="AE37" s="90"/>
      <c r="AF37" s="86"/>
      <c r="AG37" s="86"/>
      <c r="AZ37" s="106"/>
      <c r="BA37" s="91">
        <f>S37</f>
        <v>0</v>
      </c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17"/>
      <c r="BW37" s="17"/>
      <c r="BX37" s="86"/>
      <c r="BY37" s="17"/>
      <c r="BZ37" s="17"/>
      <c r="CA37" s="17"/>
      <c r="CB37" s="17"/>
      <c r="CC37" s="17"/>
      <c r="CD37" s="17"/>
      <c r="CE37" s="107"/>
      <c r="CG37" s="92"/>
      <c r="CH37" s="92"/>
      <c r="CI37" s="92"/>
      <c r="CJ37" s="92"/>
    </row>
    <row r="38" spans="1:88" ht="13.5">
      <c r="A38" s="76">
        <v>23</v>
      </c>
      <c r="B38" s="11">
        <f>'STQ-77'!B36</f>
        <v>0</v>
      </c>
      <c r="C38"/>
      <c r="D38" s="118" t="s">
        <v>8</v>
      </c>
      <c r="E38" s="118"/>
      <c r="F38" s="119" t="s">
        <v>3</v>
      </c>
      <c r="G38" s="231" t="s">
        <v>199</v>
      </c>
      <c r="H38" s="118"/>
      <c r="I38" s="120" t="e">
        <f>IF(I7&gt;18,"High",IF(I7&lt;14,"Low",""))</f>
        <v>#VALUE!</v>
      </c>
      <c r="J38"/>
      <c r="L38" s="33" t="e">
        <f>I7</f>
        <v>#VALUE!</v>
      </c>
      <c r="M38"/>
      <c r="N38" s="122" t="e">
        <f>IF(L38=MAX(L32:L43),F38," ")</f>
        <v>#VALUE!</v>
      </c>
      <c r="O38"/>
      <c r="P38"/>
      <c r="Q38" s="17"/>
      <c r="R38" s="90"/>
      <c r="S38" s="90"/>
      <c r="T38" s="86"/>
      <c r="U38" s="90"/>
      <c r="V38" s="90"/>
      <c r="W38" s="86"/>
      <c r="X38" s="86"/>
      <c r="Y38" s="86"/>
      <c r="Z38" s="90"/>
      <c r="AA38" s="85"/>
      <c r="AB38" s="90"/>
      <c r="AC38" s="86"/>
      <c r="AD38" s="86"/>
      <c r="AE38" s="86"/>
      <c r="AF38" s="86"/>
      <c r="AG38" s="86"/>
      <c r="AZ38" s="106"/>
      <c r="BA38" s="91"/>
      <c r="BB38" s="91"/>
      <c r="BC38" s="91">
        <f>S38</f>
        <v>0</v>
      </c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17"/>
      <c r="BW38" s="17"/>
      <c r="BX38" s="86"/>
      <c r="BY38" s="17"/>
      <c r="BZ38" s="17"/>
      <c r="CA38" s="17"/>
      <c r="CB38" s="17"/>
      <c r="CC38" s="17"/>
      <c r="CD38" s="17"/>
      <c r="CE38" s="107"/>
      <c r="CG38" s="92"/>
      <c r="CH38" s="92"/>
      <c r="CI38" s="92"/>
      <c r="CJ38" s="92"/>
    </row>
    <row r="39" spans="1:88" ht="13.5">
      <c r="A39" s="76">
        <v>24</v>
      </c>
      <c r="B39" s="11">
        <f>'STQ-77'!B37</f>
        <v>0</v>
      </c>
      <c r="C39"/>
      <c r="D39" s="118" t="s">
        <v>12</v>
      </c>
      <c r="E39" s="118"/>
      <c r="F39" s="119" t="s">
        <v>0</v>
      </c>
      <c r="G39" s="231" t="s">
        <v>190</v>
      </c>
      <c r="H39" s="118"/>
      <c r="I39" s="120" t="e">
        <f>IF(J7&gt;18,"High",IF(J7&lt;14,"Low",""))</f>
        <v>#VALUE!</v>
      </c>
      <c r="J39"/>
      <c r="L39" s="33" t="e">
        <f>J7</f>
        <v>#VALUE!</v>
      </c>
      <c r="M39"/>
      <c r="N39" s="122" t="e">
        <f>IF(L39=MAX(L32:L43),F39," ")</f>
        <v>#VALUE!</v>
      </c>
      <c r="O39"/>
      <c r="P39"/>
      <c r="Q39" s="17"/>
      <c r="R39" s="90"/>
      <c r="S39" s="90"/>
      <c r="T39" s="86"/>
      <c r="U39" s="90"/>
      <c r="V39" s="90"/>
      <c r="W39" s="86"/>
      <c r="X39" s="86"/>
      <c r="Y39" s="86"/>
      <c r="Z39" s="86"/>
      <c r="AA39" s="85"/>
      <c r="AB39" s="86"/>
      <c r="AC39" s="86"/>
      <c r="AD39" s="90"/>
      <c r="AE39" s="90"/>
      <c r="AF39" s="86"/>
      <c r="AG39" s="86"/>
      <c r="AZ39" s="106"/>
      <c r="BA39" s="91"/>
      <c r="BB39" s="91"/>
      <c r="BC39" s="91">
        <f>S39</f>
        <v>0</v>
      </c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17"/>
      <c r="BW39" s="17"/>
      <c r="BX39" s="86"/>
      <c r="BY39" s="17"/>
      <c r="BZ39" s="17"/>
      <c r="CA39" s="17"/>
      <c r="CB39" s="17"/>
      <c r="CC39" s="17"/>
      <c r="CD39" s="17"/>
      <c r="CE39" s="107"/>
      <c r="CG39" s="92"/>
      <c r="CH39" s="92"/>
      <c r="CI39" s="92"/>
      <c r="CJ39" s="92"/>
    </row>
    <row r="40" spans="1:88" ht="13.5">
      <c r="A40" s="76">
        <v>25</v>
      </c>
      <c r="B40" s="11">
        <f>'STQ-77'!B38</f>
        <v>0</v>
      </c>
      <c r="C40"/>
      <c r="D40" s="118" t="s">
        <v>15</v>
      </c>
      <c r="E40" s="118"/>
      <c r="F40" s="119" t="s">
        <v>41</v>
      </c>
      <c r="G40" s="231" t="s">
        <v>208</v>
      </c>
      <c r="H40" s="118"/>
      <c r="I40" s="120" t="e">
        <f>IF(K7&gt;18,"High",IF(K7&lt;14,"Low",""))</f>
        <v>#VALUE!</v>
      </c>
      <c r="J40"/>
      <c r="L40" s="33" t="e">
        <f>K7</f>
        <v>#VALUE!</v>
      </c>
      <c r="M40"/>
      <c r="N40" s="122" t="e">
        <f>IF(L40=MAX(L32:L43),F40," ")</f>
        <v>#VALUE!</v>
      </c>
      <c r="O40"/>
      <c r="P40"/>
      <c r="Q40" s="17"/>
      <c r="R40" s="90"/>
      <c r="S40" s="90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90"/>
      <c r="AE40" s="90"/>
      <c r="AF40" s="86"/>
      <c r="AG40" s="86"/>
      <c r="AZ40" s="106"/>
      <c r="BA40" s="91"/>
      <c r="BB40" s="91"/>
      <c r="BC40" s="91">
        <f>S40</f>
        <v>0</v>
      </c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17"/>
      <c r="BW40" s="17"/>
      <c r="BX40" s="86"/>
      <c r="BY40" s="17"/>
      <c r="BZ40" s="17"/>
      <c r="CA40" s="17"/>
      <c r="CB40" s="17"/>
      <c r="CC40" s="17"/>
      <c r="CD40" s="17"/>
      <c r="CE40" s="107"/>
      <c r="CG40" s="92"/>
      <c r="CH40" s="92"/>
      <c r="CI40" s="92"/>
      <c r="CJ40" s="92"/>
    </row>
    <row r="41" spans="1:88" ht="13.5">
      <c r="A41" s="76">
        <v>26</v>
      </c>
      <c r="B41" s="11">
        <f>'STQ-77'!B39</f>
        <v>0</v>
      </c>
      <c r="C41"/>
      <c r="D41" s="118" t="s">
        <v>13</v>
      </c>
      <c r="E41" s="118"/>
      <c r="F41" s="119" t="s">
        <v>42</v>
      </c>
      <c r="G41" s="231" t="s">
        <v>191</v>
      </c>
      <c r="H41" s="118"/>
      <c r="I41" s="120" t="e">
        <f>IF(L7&gt;18,"High",IF(L7&lt;14,"Low",""))</f>
        <v>#VALUE!</v>
      </c>
      <c r="J41"/>
      <c r="L41" s="33" t="e">
        <f>L7</f>
        <v>#VALUE!</v>
      </c>
      <c r="M41"/>
      <c r="N41" s="122" t="e">
        <f>IF(L41=MAX(L32:L43),F41," ")</f>
        <v>#VALUE!</v>
      </c>
      <c r="O41"/>
      <c r="P41"/>
      <c r="Q41" s="17"/>
      <c r="R41" s="90"/>
      <c r="S41" s="90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Z41" s="106"/>
      <c r="BA41" s="91"/>
      <c r="BB41" s="91"/>
      <c r="BC41" s="91">
        <f>S41</f>
        <v>0</v>
      </c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17"/>
      <c r="BW41" s="17"/>
      <c r="BX41" s="86"/>
      <c r="BY41" s="17"/>
      <c r="BZ41" s="17"/>
      <c r="CA41" s="17"/>
      <c r="CB41" s="17"/>
      <c r="CC41" s="17"/>
      <c r="CD41" s="17"/>
      <c r="CE41" s="107"/>
      <c r="CG41" s="92"/>
      <c r="CH41" s="92"/>
      <c r="CI41" s="92"/>
      <c r="CJ41" s="92"/>
    </row>
    <row r="42" spans="1:88" ht="13.5">
      <c r="A42" s="76">
        <v>27</v>
      </c>
      <c r="B42" s="11">
        <f>'STQ-77'!B40</f>
        <v>0</v>
      </c>
      <c r="C42"/>
      <c r="D42" s="118" t="s">
        <v>7</v>
      </c>
      <c r="E42" s="118"/>
      <c r="F42" s="119" t="s">
        <v>2</v>
      </c>
      <c r="G42" s="231" t="s">
        <v>192</v>
      </c>
      <c r="H42" s="118"/>
      <c r="I42" s="120" t="str">
        <f>IF(M7&gt;18,"High",IF(M7&lt;14,"Low",""))</f>
        <v>Low</v>
      </c>
      <c r="J42"/>
      <c r="L42" s="33">
        <f>M7</f>
        <v>0</v>
      </c>
      <c r="M42"/>
      <c r="N42" s="122" t="e">
        <f>IF(L42=MAX(L32:L43),F42," ")</f>
        <v>#VALUE!</v>
      </c>
      <c r="O42"/>
      <c r="P42"/>
      <c r="Q42" s="17"/>
      <c r="R42" s="90"/>
      <c r="S42" s="90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90"/>
      <c r="AE42" s="90"/>
      <c r="AF42" s="86"/>
      <c r="AG42" s="86"/>
      <c r="AZ42" s="106"/>
      <c r="BA42" s="91"/>
      <c r="BB42" s="91"/>
      <c r="BC42" s="91"/>
      <c r="BD42" s="91">
        <f>S42</f>
        <v>0</v>
      </c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17"/>
      <c r="BW42" s="17"/>
      <c r="BX42" s="86"/>
      <c r="BY42" s="17"/>
      <c r="BZ42" s="17"/>
      <c r="CA42" s="17"/>
      <c r="CB42" s="17"/>
      <c r="CC42" s="17"/>
      <c r="CD42" s="17"/>
      <c r="CE42" s="107"/>
      <c r="CG42" s="92"/>
      <c r="CH42" s="92"/>
      <c r="CI42" s="92"/>
      <c r="CJ42" s="92"/>
    </row>
    <row r="43" spans="1:88" ht="13.5">
      <c r="A43" s="76">
        <v>28</v>
      </c>
      <c r="B43" s="11">
        <f>'STQ-77'!B41</f>
        <v>0</v>
      </c>
      <c r="C43"/>
      <c r="D43" s="118" t="s">
        <v>11</v>
      </c>
      <c r="E43" s="118"/>
      <c r="F43" s="119" t="s">
        <v>5</v>
      </c>
      <c r="G43" s="231" t="s">
        <v>193</v>
      </c>
      <c r="H43" s="118"/>
      <c r="I43" s="120" t="str">
        <f>IF(N7&gt;18,"High",IF(N7&lt;14,"Low",""))</f>
        <v>Low</v>
      </c>
      <c r="J43"/>
      <c r="L43" s="33">
        <f>N7</f>
        <v>0</v>
      </c>
      <c r="M43"/>
      <c r="N43" s="123" t="e">
        <f>IF(L43=MAX(L32:L43),F43," ")</f>
        <v>#VALUE!</v>
      </c>
      <c r="O43"/>
      <c r="P43"/>
      <c r="Q43" s="17"/>
      <c r="R43" s="90"/>
      <c r="S43" s="90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Z43" s="106"/>
      <c r="BA43" s="91"/>
      <c r="BB43" s="91">
        <f>S43</f>
        <v>0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17"/>
      <c r="BW43" s="17"/>
      <c r="BX43" s="86"/>
      <c r="BY43" s="17"/>
      <c r="BZ43" s="17"/>
      <c r="CA43" s="17"/>
      <c r="CB43" s="17"/>
      <c r="CC43" s="17"/>
      <c r="CD43" s="17"/>
      <c r="CE43" s="107"/>
      <c r="CG43" s="92"/>
      <c r="CH43" s="92"/>
      <c r="CI43" s="92"/>
      <c r="CJ43" s="92"/>
    </row>
    <row r="44" spans="1:88" ht="13.5">
      <c r="A44" s="76">
        <v>29</v>
      </c>
      <c r="B44" s="11">
        <f>'STQ-77'!B42</f>
        <v>0</v>
      </c>
      <c r="C44"/>
      <c r="D44" s="118" t="s">
        <v>25</v>
      </c>
      <c r="E44" s="118"/>
      <c r="F44" s="118" t="s">
        <v>43</v>
      </c>
      <c r="G44" s="118" t="s">
        <v>194</v>
      </c>
      <c r="H44" s="118"/>
      <c r="I44" s="16" t="e">
        <f>(IF(O7&lt;15,"Valid",IF(O7&gt;20,"Check value","May not be valid")))</f>
        <v>#VALUE!</v>
      </c>
      <c r="K44" s="124" t="s">
        <v>44</v>
      </c>
      <c r="M44"/>
      <c r="N44"/>
      <c r="O44"/>
      <c r="P44"/>
      <c r="Q44" s="17"/>
      <c r="R44" s="90"/>
      <c r="S44" s="90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90"/>
      <c r="AE44" s="86"/>
      <c r="AF44" s="86"/>
      <c r="AG44" s="86"/>
      <c r="AZ44" s="106"/>
      <c r="BA44" s="91"/>
      <c r="BB44" s="91"/>
      <c r="BC44" s="91"/>
      <c r="BD44" s="91"/>
      <c r="BE44" s="91"/>
      <c r="BF44" s="91"/>
      <c r="BG44" s="91"/>
      <c r="BH44" s="91">
        <f>S44</f>
        <v>0</v>
      </c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17"/>
      <c r="BW44" s="17"/>
      <c r="BX44" s="86"/>
      <c r="BY44" s="17"/>
      <c r="BZ44" s="17"/>
      <c r="CA44" s="17"/>
      <c r="CB44" s="17"/>
      <c r="CC44" s="17"/>
      <c r="CD44" s="17"/>
      <c r="CE44" s="107"/>
      <c r="CG44" s="92"/>
      <c r="CH44" s="92"/>
      <c r="CI44" s="92"/>
      <c r="CJ44" s="92"/>
    </row>
    <row r="45" spans="1:88" ht="13.5">
      <c r="A45" s="76">
        <v>30</v>
      </c>
      <c r="B45" s="11">
        <f>'STQ-77'!B43</f>
        <v>0</v>
      </c>
      <c r="C45"/>
      <c r="L45"/>
      <c r="M45"/>
      <c r="N45"/>
      <c r="O45"/>
      <c r="P45"/>
      <c r="Q45" s="17"/>
      <c r="R45" s="90"/>
      <c r="S45" s="90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90"/>
      <c r="AE45" s="86"/>
      <c r="AF45" s="86"/>
      <c r="AG45" s="86"/>
      <c r="AZ45" s="106"/>
      <c r="BA45" s="91"/>
      <c r="BB45" s="91">
        <f>S45</f>
        <v>0</v>
      </c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17"/>
      <c r="BW45" s="17"/>
      <c r="BX45" s="86"/>
      <c r="BY45" s="17"/>
      <c r="BZ45" s="17"/>
      <c r="CA45" s="17"/>
      <c r="CB45" s="17"/>
      <c r="CC45" s="17"/>
      <c r="CD45" s="17"/>
      <c r="CE45" s="107"/>
      <c r="CG45" s="92"/>
      <c r="CH45" s="92"/>
      <c r="CI45" s="92"/>
      <c r="CJ45" s="92"/>
    </row>
    <row r="46" spans="1:88" ht="13.5">
      <c r="A46" s="76">
        <v>31</v>
      </c>
      <c r="B46" s="11">
        <f>'STQ-77'!B44</f>
        <v>0</v>
      </c>
      <c r="D46"/>
      <c r="E46"/>
      <c r="F46" s="125"/>
      <c r="K46" s="124"/>
      <c r="L46"/>
      <c r="N46"/>
      <c r="O46"/>
      <c r="P46"/>
      <c r="Q46" s="17"/>
      <c r="R46" s="90"/>
      <c r="S46" s="90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90"/>
      <c r="AE46" s="86"/>
      <c r="AF46" s="86"/>
      <c r="AG46" s="86"/>
      <c r="AZ46" s="106"/>
      <c r="BA46" s="91"/>
      <c r="BB46" s="91">
        <f>S46</f>
        <v>0</v>
      </c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17"/>
      <c r="BW46" s="17"/>
      <c r="BX46" s="86"/>
      <c r="BY46" s="17"/>
      <c r="BZ46" s="17"/>
      <c r="CA46" s="17"/>
      <c r="CB46" s="17"/>
      <c r="CC46" s="17"/>
      <c r="CD46" s="17"/>
      <c r="CE46" s="107"/>
      <c r="CG46" s="92"/>
      <c r="CH46" s="92"/>
      <c r="CI46" s="92"/>
      <c r="CJ46" s="92"/>
    </row>
    <row r="47" spans="1:88" ht="13.5">
      <c r="A47" s="76">
        <v>32</v>
      </c>
      <c r="B47" s="11">
        <f>'STQ-77'!B45</f>
        <v>0</v>
      </c>
      <c r="D47"/>
      <c r="E47"/>
      <c r="K47" s="124"/>
      <c r="L47"/>
      <c r="N47"/>
      <c r="O47"/>
      <c r="P47"/>
      <c r="Q47" s="17"/>
      <c r="R47" s="90"/>
      <c r="S47" s="90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90"/>
      <c r="AE47" s="86"/>
      <c r="AF47" s="86"/>
      <c r="AG47" s="86"/>
      <c r="AZ47" s="106"/>
      <c r="BA47" s="91">
        <f>S47</f>
        <v>0</v>
      </c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17"/>
      <c r="BW47" s="17"/>
      <c r="BX47" s="86"/>
      <c r="BY47" s="17"/>
      <c r="BZ47" s="17"/>
      <c r="CA47" s="17"/>
      <c r="CB47" s="17"/>
      <c r="CC47" s="17"/>
      <c r="CD47" s="17"/>
      <c r="CE47" s="107"/>
      <c r="CG47" s="92"/>
      <c r="CH47" s="92"/>
      <c r="CI47" s="92"/>
      <c r="CJ47" s="92"/>
    </row>
    <row r="48" spans="1:88" ht="13.5">
      <c r="A48" s="76">
        <v>33</v>
      </c>
      <c r="B48" s="11">
        <f>'STQ-77'!B46</f>
        <v>0</v>
      </c>
      <c r="D48"/>
      <c r="E48"/>
      <c r="K48" s="124"/>
      <c r="L48"/>
      <c r="N48"/>
      <c r="O48"/>
      <c r="P48"/>
      <c r="Q48" s="17"/>
      <c r="R48" s="90"/>
      <c r="S48" s="90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Z48" s="106"/>
      <c r="BA48" s="91"/>
      <c r="BB48" s="91"/>
      <c r="BC48" s="91"/>
      <c r="BD48" s="91">
        <f>S48</f>
        <v>0</v>
      </c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17"/>
      <c r="BW48" s="17"/>
      <c r="BX48" s="86"/>
      <c r="BY48" s="17"/>
      <c r="BZ48" s="17"/>
      <c r="CA48" s="17"/>
      <c r="CB48" s="17"/>
      <c r="CC48" s="17"/>
      <c r="CD48" s="17"/>
      <c r="CE48" s="107"/>
      <c r="CG48" s="92"/>
      <c r="CH48" s="92"/>
      <c r="CI48" s="92"/>
      <c r="CJ48" s="92"/>
    </row>
    <row r="49" spans="1:88" ht="13.5">
      <c r="A49" s="76">
        <v>34</v>
      </c>
      <c r="B49" s="11">
        <f>'STQ-77'!B47</f>
        <v>0</v>
      </c>
      <c r="D49"/>
      <c r="E49"/>
      <c r="K49" s="124"/>
      <c r="L49"/>
      <c r="N49"/>
      <c r="O49"/>
      <c r="P49"/>
      <c r="Q49" s="17"/>
      <c r="R49" s="90"/>
      <c r="S49" s="90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Z49" s="106">
        <f>S49</f>
        <v>0</v>
      </c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86"/>
      <c r="BL49" s="91"/>
      <c r="BM49" s="86"/>
      <c r="BN49" s="91" t="s">
        <v>45</v>
      </c>
      <c r="BO49" s="91" t="s">
        <v>46</v>
      </c>
      <c r="BP49" s="91" t="s">
        <v>47</v>
      </c>
      <c r="BQ49" s="91" t="s">
        <v>48</v>
      </c>
      <c r="BR49" s="91" t="s">
        <v>49</v>
      </c>
      <c r="BS49" s="91" t="s">
        <v>50</v>
      </c>
      <c r="BT49" s="91" t="s">
        <v>51</v>
      </c>
      <c r="BU49" s="91" t="s">
        <v>52</v>
      </c>
      <c r="BV49" s="91" t="s">
        <v>53</v>
      </c>
      <c r="BW49" s="91" t="s">
        <v>54</v>
      </c>
      <c r="BX49" s="91" t="s">
        <v>55</v>
      </c>
      <c r="BY49" s="17" t="s">
        <v>56</v>
      </c>
      <c r="BZ49" s="17"/>
      <c r="CA49" s="17"/>
      <c r="CB49" s="17"/>
      <c r="CC49" s="17"/>
      <c r="CD49" s="17"/>
      <c r="CE49" s="17"/>
      <c r="CG49" s="92"/>
      <c r="CH49" s="92"/>
      <c r="CI49" s="92"/>
      <c r="CJ49" s="92"/>
    </row>
    <row r="50" spans="1:88" ht="13.5">
      <c r="A50" s="76">
        <v>35</v>
      </c>
      <c r="B50" s="11">
        <f>'STQ-77'!B48</f>
        <v>0</v>
      </c>
      <c r="D50"/>
      <c r="E50"/>
      <c r="K50" s="124"/>
      <c r="L50"/>
      <c r="N50"/>
      <c r="O50"/>
      <c r="P50"/>
      <c r="Q50" s="17"/>
      <c r="R50" s="90"/>
      <c r="S50" s="90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Z50" s="106"/>
      <c r="BA50" s="91"/>
      <c r="BB50" s="91">
        <f>S50</f>
        <v>0</v>
      </c>
      <c r="BC50" s="91"/>
      <c r="BD50" s="91"/>
      <c r="BE50" s="91"/>
      <c r="BF50" s="91"/>
      <c r="BG50" s="91"/>
      <c r="BH50" s="91"/>
      <c r="BI50" s="91"/>
      <c r="BJ50" s="91"/>
      <c r="BK50" s="86"/>
      <c r="BL50" s="91"/>
      <c r="BM50" s="86"/>
      <c r="BN50" s="91" t="s">
        <v>57</v>
      </c>
      <c r="BO50" s="91" t="s">
        <v>27</v>
      </c>
      <c r="BP50" s="91" t="s">
        <v>28</v>
      </c>
      <c r="BQ50" s="91" t="s">
        <v>29</v>
      </c>
      <c r="BR50" s="91" t="s">
        <v>30</v>
      </c>
      <c r="BS50" s="91" t="s">
        <v>31</v>
      </c>
      <c r="BT50" s="91" t="s">
        <v>32</v>
      </c>
      <c r="BU50" s="91" t="s">
        <v>33</v>
      </c>
      <c r="BV50" s="91" t="s">
        <v>34</v>
      </c>
      <c r="BW50" s="91" t="s">
        <v>58</v>
      </c>
      <c r="BX50" s="25" t="s">
        <v>59</v>
      </c>
      <c r="BY50" s="17" t="s">
        <v>60</v>
      </c>
      <c r="BZ50" s="17"/>
      <c r="CA50" s="25"/>
      <c r="CB50" s="86"/>
      <c r="CC50" s="25"/>
      <c r="CD50" s="25"/>
      <c r="CE50" s="25"/>
      <c r="CG50" s="92"/>
      <c r="CH50" s="92"/>
      <c r="CI50" s="92"/>
      <c r="CJ50" s="92"/>
    </row>
    <row r="51" spans="1:88" ht="13.5">
      <c r="A51" s="76">
        <v>36</v>
      </c>
      <c r="B51" s="11">
        <f>'STQ-77'!B49</f>
        <v>0</v>
      </c>
      <c r="D51"/>
      <c r="E51"/>
      <c r="K51" s="124"/>
      <c r="L51"/>
      <c r="N51"/>
      <c r="O51"/>
      <c r="P51"/>
      <c r="Q51" s="17"/>
      <c r="R51" s="90"/>
      <c r="S51" s="90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Z51" s="106">
        <f>S51</f>
        <v>0</v>
      </c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86"/>
      <c r="BL51" s="90"/>
      <c r="BM51" s="126" t="s">
        <v>61</v>
      </c>
      <c r="BN51" s="112">
        <f aca="true" t="shared" si="1" ref="BN51:BV51">SUM(AZ10:AZ99)</f>
        <v>0</v>
      </c>
      <c r="BO51" s="112">
        <f t="shared" si="1"/>
        <v>0</v>
      </c>
      <c r="BP51" s="112">
        <f t="shared" si="1"/>
        <v>0</v>
      </c>
      <c r="BQ51" s="112">
        <f t="shared" si="1"/>
        <v>0</v>
      </c>
      <c r="BR51" s="112">
        <f t="shared" si="1"/>
        <v>0</v>
      </c>
      <c r="BS51" s="112">
        <f t="shared" si="1"/>
        <v>0</v>
      </c>
      <c r="BT51" s="112">
        <f t="shared" si="1"/>
        <v>0</v>
      </c>
      <c r="BU51" s="112">
        <f t="shared" si="1"/>
        <v>0</v>
      </c>
      <c r="BV51" s="112">
        <f t="shared" si="1"/>
        <v>0</v>
      </c>
      <c r="BW51" s="112">
        <f>SUM(S10:S99)</f>
        <v>0</v>
      </c>
      <c r="BX51" s="90"/>
      <c r="BY51" s="90"/>
      <c r="BZ51" s="90"/>
      <c r="CA51" s="25"/>
      <c r="CB51" s="86"/>
      <c r="CC51" s="25"/>
      <c r="CD51" s="25"/>
      <c r="CE51" s="25"/>
      <c r="CG51" s="92"/>
      <c r="CH51" s="92"/>
      <c r="CI51" s="92"/>
      <c r="CJ51" s="92"/>
    </row>
    <row r="52" spans="1:88" ht="13.5">
      <c r="A52" s="76">
        <v>37</v>
      </c>
      <c r="B52" s="11">
        <f>'STQ-77'!B50</f>
        <v>0</v>
      </c>
      <c r="D52"/>
      <c r="E52"/>
      <c r="K52" s="124"/>
      <c r="L52"/>
      <c r="N52"/>
      <c r="O52"/>
      <c r="P52"/>
      <c r="Q52" s="17"/>
      <c r="R52" s="90"/>
      <c r="S52" s="90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Z52" s="106"/>
      <c r="BA52" s="91"/>
      <c r="BB52" s="91"/>
      <c r="BC52" s="91"/>
      <c r="BD52" s="91"/>
      <c r="BE52" s="91"/>
      <c r="BF52" s="91"/>
      <c r="BG52" s="91">
        <f>S52</f>
        <v>0</v>
      </c>
      <c r="BH52" s="91"/>
      <c r="BI52" s="91"/>
      <c r="BJ52" s="91"/>
      <c r="BK52" s="86"/>
      <c r="BL52" s="127"/>
      <c r="BM52" s="128" t="s">
        <v>62</v>
      </c>
      <c r="BN52" s="129">
        <f>50+10*(BN55-BN56)/BN57</f>
        <v>44.285714285714285</v>
      </c>
      <c r="BO52" s="129">
        <f aca="true" t="shared" si="2" ref="BO52:BW52">50+10*(BO55-BO56)/BO57</f>
        <v>31.391941391941394</v>
      </c>
      <c r="BP52" s="129">
        <f t="shared" si="2"/>
        <v>32.028985507246375</v>
      </c>
      <c r="BQ52" s="129">
        <f t="shared" si="2"/>
        <v>27.500000000000004</v>
      </c>
      <c r="BR52" s="129">
        <f t="shared" si="2"/>
        <v>32.65232974910394</v>
      </c>
      <c r="BS52" s="129">
        <f t="shared" si="2"/>
        <v>40.920245398773005</v>
      </c>
      <c r="BT52" s="129">
        <f t="shared" si="2"/>
        <v>45.056179775280896</v>
      </c>
      <c r="BU52" s="129">
        <f t="shared" si="2"/>
        <v>38.38709677419355</v>
      </c>
      <c r="BV52" s="129">
        <f t="shared" si="2"/>
        <v>40</v>
      </c>
      <c r="BW52" s="129">
        <f t="shared" si="2"/>
        <v>34.63667820069204</v>
      </c>
      <c r="BX52" s="90"/>
      <c r="BY52" s="90"/>
      <c r="BZ52" s="90"/>
      <c r="CA52" s="25"/>
      <c r="CB52" s="86"/>
      <c r="CC52" s="25"/>
      <c r="CD52" s="25"/>
      <c r="CE52" s="25"/>
      <c r="CG52" s="92"/>
      <c r="CH52" s="92"/>
      <c r="CI52" s="92"/>
      <c r="CJ52" s="92"/>
    </row>
    <row r="53" spans="1:88" ht="13.5">
      <c r="A53" s="76">
        <v>38</v>
      </c>
      <c r="B53" s="11">
        <f>'STQ-77'!B51</f>
        <v>0</v>
      </c>
      <c r="D53" s="17"/>
      <c r="E53" s="17"/>
      <c r="K53" s="124"/>
      <c r="L53" s="92"/>
      <c r="N53" s="92"/>
      <c r="O53" s="130"/>
      <c r="P53" s="131"/>
      <c r="Q53" s="17"/>
      <c r="R53" s="90"/>
      <c r="S53" s="90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Z53" s="106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86"/>
      <c r="BL53" s="132"/>
      <c r="BM53" s="133" t="s">
        <v>63</v>
      </c>
      <c r="BN53" s="134">
        <f aca="true" t="shared" si="3" ref="BN53:BW53">50+10*(BN55-BN61)/BN62</f>
        <v>40.46439628482972</v>
      </c>
      <c r="BO53" s="134">
        <f t="shared" si="3"/>
        <v>28.461538461538463</v>
      </c>
      <c r="BP53" s="134">
        <f t="shared" si="3"/>
        <v>29.849624060150376</v>
      </c>
      <c r="BQ53" s="134">
        <f t="shared" si="3"/>
        <v>10.792079207920793</v>
      </c>
      <c r="BR53" s="134">
        <f t="shared" si="3"/>
        <v>26.75889328063241</v>
      </c>
      <c r="BS53" s="134">
        <f t="shared" si="3"/>
        <v>37.194719471947195</v>
      </c>
      <c r="BT53" s="134">
        <f t="shared" si="3"/>
        <v>43.352769679300295</v>
      </c>
      <c r="BU53" s="134">
        <f t="shared" si="3"/>
        <v>35.39249146757679</v>
      </c>
      <c r="BV53" s="134">
        <f t="shared" si="3"/>
        <v>40.46439628482972</v>
      </c>
      <c r="BW53" s="134">
        <f t="shared" si="3"/>
        <v>30.520446096654272</v>
      </c>
      <c r="BX53" s="86"/>
      <c r="BY53" s="86"/>
      <c r="BZ53" s="86"/>
      <c r="CA53" s="86"/>
      <c r="CB53" s="24" t="s">
        <v>64</v>
      </c>
      <c r="CC53" s="86"/>
      <c r="CD53" s="86"/>
      <c r="CE53" s="25"/>
      <c r="CG53" s="92"/>
      <c r="CH53" s="92"/>
      <c r="CI53" s="92"/>
      <c r="CJ53" s="92"/>
    </row>
    <row r="54" spans="1:88" ht="13.5">
      <c r="A54" s="76">
        <v>39</v>
      </c>
      <c r="B54" s="11">
        <f>'STQ-77'!B52</f>
        <v>0</v>
      </c>
      <c r="D54" s="17"/>
      <c r="E54" s="17"/>
      <c r="K54" s="124"/>
      <c r="L54" s="92"/>
      <c r="N54" s="92"/>
      <c r="O54" s="17"/>
      <c r="P54" s="17"/>
      <c r="Q54" s="17"/>
      <c r="R54" s="90"/>
      <c r="S54" s="90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Z54" s="106"/>
      <c r="BA54" s="91">
        <f>S54</f>
        <v>0</v>
      </c>
      <c r="BB54" s="91"/>
      <c r="BC54" s="91"/>
      <c r="BD54" s="91"/>
      <c r="BE54" s="91"/>
      <c r="BF54" s="91"/>
      <c r="BG54" s="91"/>
      <c r="BH54" s="91"/>
      <c r="BI54" s="91"/>
      <c r="BJ54" s="91"/>
      <c r="BK54" s="86"/>
      <c r="BL54" s="90"/>
      <c r="BM54" s="135" t="s">
        <v>65</v>
      </c>
      <c r="BN54" s="91">
        <v>12</v>
      </c>
      <c r="BO54" s="91">
        <v>10</v>
      </c>
      <c r="BP54" s="91">
        <v>9</v>
      </c>
      <c r="BQ54" s="91">
        <v>13</v>
      </c>
      <c r="BR54" s="91">
        <v>10</v>
      </c>
      <c r="BS54" s="91">
        <v>6</v>
      </c>
      <c r="BT54" s="91">
        <v>7</v>
      </c>
      <c r="BU54" s="91">
        <v>6</v>
      </c>
      <c r="BV54" s="91">
        <v>10</v>
      </c>
      <c r="BW54" s="91">
        <v>90</v>
      </c>
      <c r="BX54" s="90" t="s">
        <v>66</v>
      </c>
      <c r="BY54" s="90"/>
      <c r="BZ54" s="90"/>
      <c r="CA54" s="86"/>
      <c r="CB54" s="25" t="s">
        <v>67</v>
      </c>
      <c r="CC54" s="86"/>
      <c r="CD54" s="25"/>
      <c r="CE54" s="86"/>
      <c r="CG54" s="92"/>
      <c r="CH54" s="92"/>
      <c r="CI54" s="92"/>
      <c r="CJ54" s="92"/>
    </row>
    <row r="55" spans="1:88" ht="13.5">
      <c r="A55" s="76">
        <v>40</v>
      </c>
      <c r="B55" s="11">
        <f>'STQ-77'!B53</f>
        <v>0</v>
      </c>
      <c r="D55" s="17"/>
      <c r="E55" s="17"/>
      <c r="K55" s="124"/>
      <c r="L55" s="92"/>
      <c r="N55" s="92"/>
      <c r="O55" s="17"/>
      <c r="P55" s="17"/>
      <c r="Q55" s="17"/>
      <c r="R55" s="90"/>
      <c r="S55" s="90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Z55" s="106"/>
      <c r="BA55" s="91">
        <f>S55</f>
        <v>0</v>
      </c>
      <c r="BB55" s="91"/>
      <c r="BC55" s="91"/>
      <c r="BD55" s="91"/>
      <c r="BE55" s="91"/>
      <c r="BF55" s="91"/>
      <c r="BG55" s="91"/>
      <c r="BH55" s="91"/>
      <c r="BI55" s="91"/>
      <c r="BJ55" s="91"/>
      <c r="BK55" s="86"/>
      <c r="BL55" s="86"/>
      <c r="BM55" s="91" t="s">
        <v>68</v>
      </c>
      <c r="BN55" s="136">
        <f aca="true" t="shared" si="4" ref="BN55:BW55">BN51/BN54</f>
        <v>0</v>
      </c>
      <c r="BO55" s="136">
        <f t="shared" si="4"/>
        <v>0</v>
      </c>
      <c r="BP55" s="136">
        <f t="shared" si="4"/>
        <v>0</v>
      </c>
      <c r="BQ55" s="136">
        <f t="shared" si="4"/>
        <v>0</v>
      </c>
      <c r="BR55" s="136">
        <f t="shared" si="4"/>
        <v>0</v>
      </c>
      <c r="BS55" s="136">
        <f t="shared" si="4"/>
        <v>0</v>
      </c>
      <c r="BT55" s="136">
        <f t="shared" si="4"/>
        <v>0</v>
      </c>
      <c r="BU55" s="136">
        <f t="shared" si="4"/>
        <v>0</v>
      </c>
      <c r="BV55" s="136">
        <f t="shared" si="4"/>
        <v>0</v>
      </c>
      <c r="BW55" s="136">
        <f t="shared" si="4"/>
        <v>0</v>
      </c>
      <c r="BX55" s="137">
        <v>6</v>
      </c>
      <c r="BY55" s="137">
        <v>6</v>
      </c>
      <c r="BZ55" s="90"/>
      <c r="CA55" s="86"/>
      <c r="CB55" s="86"/>
      <c r="CC55" s="86"/>
      <c r="CD55" s="86"/>
      <c r="CG55" s="92"/>
      <c r="CH55" s="92"/>
      <c r="CI55" s="92"/>
      <c r="CJ55" s="92"/>
    </row>
    <row r="56" spans="1:88" ht="13.5">
      <c r="A56" s="76">
        <v>41</v>
      </c>
      <c r="B56" s="11">
        <f>'STQ-77'!B54</f>
        <v>0</v>
      </c>
      <c r="D56" s="17"/>
      <c r="E56" s="17"/>
      <c r="K56" s="124"/>
      <c r="L56" s="92"/>
      <c r="N56" s="92"/>
      <c r="O56" s="17"/>
      <c r="P56" s="17"/>
      <c r="Q56" s="17"/>
      <c r="R56" s="90"/>
      <c r="S56" s="90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Z56" s="106"/>
      <c r="BA56" s="91"/>
      <c r="BB56" s="91"/>
      <c r="BC56" s="91"/>
      <c r="BD56" s="91"/>
      <c r="BE56" s="91"/>
      <c r="BF56" s="91">
        <f>S56</f>
        <v>0</v>
      </c>
      <c r="BG56" s="91"/>
      <c r="BH56" s="91"/>
      <c r="BI56" s="91"/>
      <c r="BJ56" s="91"/>
      <c r="BK56" s="86"/>
      <c r="BL56" s="86"/>
      <c r="BM56" s="127" t="s">
        <v>69</v>
      </c>
      <c r="BN56" s="129">
        <v>0.5</v>
      </c>
      <c r="BO56" s="129">
        <v>1.27</v>
      </c>
      <c r="BP56" s="129">
        <v>1.24</v>
      </c>
      <c r="BQ56" s="129">
        <v>1.44</v>
      </c>
      <c r="BR56" s="129">
        <v>1.21</v>
      </c>
      <c r="BS56" s="129">
        <v>0.74</v>
      </c>
      <c r="BT56" s="129">
        <v>0.44</v>
      </c>
      <c r="BU56" s="129">
        <v>0.9</v>
      </c>
      <c r="BV56" s="129">
        <v>0.8</v>
      </c>
      <c r="BW56" s="129">
        <v>1.11</v>
      </c>
      <c r="BX56" s="129">
        <v>1.98</v>
      </c>
      <c r="BY56" s="129">
        <v>0.5</v>
      </c>
      <c r="BZ56" s="138" t="s">
        <v>70</v>
      </c>
      <c r="CA56" s="25"/>
      <c r="CB56" s="25">
        <v>50</v>
      </c>
      <c r="CC56" s="25">
        <f>10*(BN55-BN61)</f>
        <v>-7.7</v>
      </c>
      <c r="CD56" s="139">
        <f>CC56/2</f>
        <v>-3.85</v>
      </c>
      <c r="CG56" s="92"/>
      <c r="CH56" s="92"/>
      <c r="CI56" s="92"/>
      <c r="CJ56" s="92"/>
    </row>
    <row r="57" spans="1:88" ht="13.5">
      <c r="A57" s="76">
        <v>42</v>
      </c>
      <c r="B57" s="11">
        <f>'STQ-77'!B55</f>
        <v>0</v>
      </c>
      <c r="D57" s="17"/>
      <c r="E57" s="17"/>
      <c r="K57" s="124"/>
      <c r="L57" s="92"/>
      <c r="N57" s="92"/>
      <c r="O57" s="17"/>
      <c r="P57" s="17"/>
      <c r="Q57" s="17"/>
      <c r="R57" s="90"/>
      <c r="S57" s="90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Z57" s="106">
        <f>S57</f>
        <v>0</v>
      </c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86"/>
      <c r="BL57" s="140">
        <v>70</v>
      </c>
      <c r="BM57" s="140" t="s">
        <v>71</v>
      </c>
      <c r="BN57" s="140">
        <v>0.875</v>
      </c>
      <c r="BO57" s="140">
        <v>0.6825</v>
      </c>
      <c r="BP57" s="140">
        <v>0.69</v>
      </c>
      <c r="BQ57" s="140">
        <v>0.64</v>
      </c>
      <c r="BR57" s="140">
        <v>0.6975</v>
      </c>
      <c r="BS57" s="140">
        <v>0.815</v>
      </c>
      <c r="BT57" s="140">
        <v>0.89</v>
      </c>
      <c r="BU57" s="140">
        <v>0.775</v>
      </c>
      <c r="BV57" s="140">
        <v>0.8</v>
      </c>
      <c r="BW57" s="140">
        <v>0.7225</v>
      </c>
      <c r="BX57" s="140">
        <v>1.005</v>
      </c>
      <c r="BY57" s="140">
        <v>1.375</v>
      </c>
      <c r="BZ57" s="86"/>
      <c r="CA57" s="25"/>
      <c r="CB57" s="25">
        <v>30</v>
      </c>
      <c r="CC57" s="25">
        <f>10*(BN55-BN61)/(30-50)</f>
        <v>0.385</v>
      </c>
      <c r="CD57" s="139">
        <f>CC57/2</f>
        <v>0.1925</v>
      </c>
      <c r="CE57" s="139"/>
      <c r="CG57" s="92"/>
      <c r="CH57" s="92"/>
      <c r="CI57" s="92"/>
      <c r="CJ57" s="92"/>
    </row>
    <row r="58" spans="1:88" ht="13.5">
      <c r="A58" s="76">
        <v>43</v>
      </c>
      <c r="B58" s="11">
        <f>'STQ-77'!B56</f>
        <v>0</v>
      </c>
      <c r="D58" s="17"/>
      <c r="E58" s="17"/>
      <c r="K58" s="124"/>
      <c r="L58" s="92"/>
      <c r="N58" s="92"/>
      <c r="O58" s="17"/>
      <c r="P58" s="17"/>
      <c r="Q58" s="17"/>
      <c r="R58" s="90"/>
      <c r="S58" s="90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Z58" s="106">
        <f>S58</f>
        <v>0</v>
      </c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86"/>
      <c r="BL58" s="90" t="s">
        <v>72</v>
      </c>
      <c r="BM58" s="140" t="s">
        <v>73</v>
      </c>
      <c r="BN58" s="140">
        <v>1.75</v>
      </c>
      <c r="BO58" s="140">
        <v>1.365</v>
      </c>
      <c r="BP58" s="140">
        <v>1.38</v>
      </c>
      <c r="BQ58" s="140">
        <v>1.28</v>
      </c>
      <c r="BR58" s="140">
        <v>1.395</v>
      </c>
      <c r="BS58" s="140">
        <v>1.63</v>
      </c>
      <c r="BT58" s="140">
        <v>1.78</v>
      </c>
      <c r="BU58" s="140">
        <v>1.55</v>
      </c>
      <c r="BV58" s="140">
        <v>1.6</v>
      </c>
      <c r="BW58" s="140">
        <v>1.445</v>
      </c>
      <c r="BX58" s="140">
        <v>2.01</v>
      </c>
      <c r="BY58" s="140">
        <v>2.75</v>
      </c>
      <c r="BZ58" s="86"/>
      <c r="CA58" s="25"/>
      <c r="CB58" s="25"/>
      <c r="CC58" s="25" t="s">
        <v>74</v>
      </c>
      <c r="CD58" s="25"/>
      <c r="CE58" s="86"/>
      <c r="CG58" s="92"/>
      <c r="CH58" s="92"/>
      <c r="CI58" s="92"/>
      <c r="CJ58" s="92"/>
    </row>
    <row r="59" spans="1:88" ht="13.5">
      <c r="A59" s="76">
        <v>44</v>
      </c>
      <c r="B59" s="11">
        <f>'STQ-77'!B57</f>
        <v>0</v>
      </c>
      <c r="C59" s="17"/>
      <c r="D59" s="92"/>
      <c r="E59" s="92"/>
      <c r="G59" s="92"/>
      <c r="H59" s="92"/>
      <c r="I59" s="92"/>
      <c r="J59" s="92"/>
      <c r="K59" s="92"/>
      <c r="L59" s="92"/>
      <c r="M59" s="92"/>
      <c r="N59" s="92"/>
      <c r="O59" s="17"/>
      <c r="P59" s="17"/>
      <c r="Q59" s="17"/>
      <c r="R59" s="90"/>
      <c r="S59" s="90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Z59" s="106"/>
      <c r="BA59" s="91"/>
      <c r="BB59" s="91"/>
      <c r="BC59" s="91"/>
      <c r="BD59" s="91"/>
      <c r="BE59" s="91"/>
      <c r="BF59" s="91">
        <f>S59</f>
        <v>0</v>
      </c>
      <c r="BG59" s="91"/>
      <c r="BH59" s="91"/>
      <c r="BI59" s="91"/>
      <c r="BJ59" s="91"/>
      <c r="BK59" s="86"/>
      <c r="BL59" s="90" t="s">
        <v>75</v>
      </c>
      <c r="BM59" s="141" t="s">
        <v>76</v>
      </c>
      <c r="BN59" s="138">
        <v>2.45</v>
      </c>
      <c r="BO59" s="138">
        <v>3.38</v>
      </c>
      <c r="BP59" s="138">
        <v>3.45</v>
      </c>
      <c r="BQ59" s="138">
        <v>3.45</v>
      </c>
      <c r="BR59" s="138">
        <v>3.28</v>
      </c>
      <c r="BS59" s="138">
        <v>3.32</v>
      </c>
      <c r="BT59" s="138">
        <v>2.65</v>
      </c>
      <c r="BU59" s="138">
        <v>3.25</v>
      </c>
      <c r="BV59" s="138">
        <v>2.35</v>
      </c>
      <c r="BW59" s="86"/>
      <c r="BX59" s="86"/>
      <c r="BY59" s="86"/>
      <c r="BZ59" s="138" t="s">
        <v>70</v>
      </c>
      <c r="CA59" s="86"/>
      <c r="CB59" s="86"/>
      <c r="CC59" s="86"/>
      <c r="CD59" s="86"/>
      <c r="CG59" s="92"/>
      <c r="CH59" s="92"/>
      <c r="CI59" s="92"/>
      <c r="CJ59" s="92"/>
    </row>
    <row r="60" spans="1:88" ht="13.5">
      <c r="A60" s="76">
        <v>45</v>
      </c>
      <c r="B60" s="11">
        <f>'STQ-77'!B58</f>
        <v>0</v>
      </c>
      <c r="Q60" s="17"/>
      <c r="R60" s="90"/>
      <c r="S60" s="90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Z60" s="106"/>
      <c r="BA60" s="91">
        <f>S60</f>
        <v>0</v>
      </c>
      <c r="BB60" s="91"/>
      <c r="BC60" s="91"/>
      <c r="BD60" s="91"/>
      <c r="BE60" s="91"/>
      <c r="BF60" s="91"/>
      <c r="BG60" s="91"/>
      <c r="BH60" s="91"/>
      <c r="BI60" s="91"/>
      <c r="BJ60" s="91"/>
      <c r="BK60" s="86"/>
      <c r="BL60" s="86"/>
      <c r="BM60" s="141" t="s">
        <v>77</v>
      </c>
      <c r="BN60" s="138">
        <v>0.06</v>
      </c>
      <c r="BO60" s="138">
        <v>0.17</v>
      </c>
      <c r="BP60" s="138">
        <v>0.17</v>
      </c>
      <c r="BQ60" s="138">
        <v>0.3</v>
      </c>
      <c r="BR60" s="138">
        <v>0.17</v>
      </c>
      <c r="BS60" s="138">
        <v>0.05</v>
      </c>
      <c r="BT60" s="138">
        <v>0.05</v>
      </c>
      <c r="BU60" s="138">
        <v>0.03</v>
      </c>
      <c r="BV60" s="138">
        <v>0.09</v>
      </c>
      <c r="BW60" s="86"/>
      <c r="BX60" s="86"/>
      <c r="BY60" s="86"/>
      <c r="BZ60" s="138" t="s">
        <v>70</v>
      </c>
      <c r="CA60" s="25"/>
      <c r="CB60" s="25">
        <v>70</v>
      </c>
      <c r="CC60" s="25">
        <f>10*(BN55-BN56)/(70-50)</f>
        <v>-0.25</v>
      </c>
      <c r="CD60" s="139">
        <f>CC60/2</f>
        <v>-0.125</v>
      </c>
      <c r="CG60" s="92"/>
      <c r="CH60" s="92"/>
      <c r="CI60" s="92"/>
      <c r="CJ60" s="92"/>
    </row>
    <row r="61" spans="1:88" ht="13.5">
      <c r="A61" s="76">
        <v>46</v>
      </c>
      <c r="B61" s="11">
        <f>'STQ-77'!B59</f>
        <v>0</v>
      </c>
      <c r="Q61" s="17"/>
      <c r="R61" s="90"/>
      <c r="S61" s="90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Z61" s="106">
        <f>S61</f>
        <v>0</v>
      </c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86"/>
      <c r="BL61" s="86"/>
      <c r="BM61" s="142" t="s">
        <v>78</v>
      </c>
      <c r="BN61" s="143">
        <v>0.77</v>
      </c>
      <c r="BO61" s="143">
        <v>1.4</v>
      </c>
      <c r="BP61" s="143">
        <v>1.34</v>
      </c>
      <c r="BQ61" s="143">
        <v>1.98</v>
      </c>
      <c r="BR61" s="143">
        <v>1.47</v>
      </c>
      <c r="BS61" s="143">
        <v>0.97</v>
      </c>
      <c r="BT61" s="143">
        <v>0.57</v>
      </c>
      <c r="BU61" s="143">
        <v>1.07</v>
      </c>
      <c r="BV61" s="143">
        <v>0.77</v>
      </c>
      <c r="BW61" s="134">
        <v>1.31</v>
      </c>
      <c r="BX61" s="143">
        <v>2.24</v>
      </c>
      <c r="BY61" s="134">
        <v>0.53</v>
      </c>
      <c r="BZ61" s="142" t="s">
        <v>79</v>
      </c>
      <c r="CA61" s="25"/>
      <c r="CB61" s="25">
        <v>50</v>
      </c>
      <c r="CC61" s="25">
        <f>10*(BN55-BN56)</f>
        <v>-5</v>
      </c>
      <c r="CD61" s="139">
        <f>CC61/2</f>
        <v>-2.5</v>
      </c>
      <c r="CG61" s="92"/>
      <c r="CH61" s="92"/>
      <c r="CI61" s="92"/>
      <c r="CJ61" s="92"/>
    </row>
    <row r="62" spans="1:88" ht="13.5">
      <c r="A62" s="76">
        <v>47</v>
      </c>
      <c r="B62" s="11">
        <f>'STQ-77'!B60</f>
        <v>0</v>
      </c>
      <c r="Q62" s="17"/>
      <c r="R62" s="90"/>
      <c r="S62" s="90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Z62" s="106">
        <f>S62</f>
        <v>0</v>
      </c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86"/>
      <c r="BL62" s="90" t="s">
        <v>72</v>
      </c>
      <c r="BM62" s="144" t="s">
        <v>80</v>
      </c>
      <c r="BN62" s="145">
        <v>0.8075</v>
      </c>
      <c r="BO62" s="145">
        <v>0.65</v>
      </c>
      <c r="BP62" s="145">
        <v>0.665</v>
      </c>
      <c r="BQ62" s="145">
        <v>0.505</v>
      </c>
      <c r="BR62" s="145">
        <v>0.6325</v>
      </c>
      <c r="BS62" s="145">
        <v>0.7575</v>
      </c>
      <c r="BT62" s="145">
        <v>0.8575</v>
      </c>
      <c r="BU62" s="145">
        <v>0.7325</v>
      </c>
      <c r="BV62" s="145">
        <v>0.8075</v>
      </c>
      <c r="BW62" s="145">
        <v>0.6725</v>
      </c>
      <c r="BX62" s="146">
        <v>0.94</v>
      </c>
      <c r="BY62" s="146">
        <v>1.3675</v>
      </c>
      <c r="BZ62" s="142" t="s">
        <v>79</v>
      </c>
      <c r="CA62" s="25"/>
      <c r="CB62" s="25">
        <v>30</v>
      </c>
      <c r="CC62" s="25">
        <f>10*(BN55-BN56)/(30-50)</f>
        <v>0.25</v>
      </c>
      <c r="CD62" s="139">
        <f>CC62/2</f>
        <v>0.125</v>
      </c>
      <c r="CE62" s="139"/>
      <c r="CG62" s="92"/>
      <c r="CH62" s="92"/>
      <c r="CI62" s="92"/>
      <c r="CJ62" s="92"/>
    </row>
    <row r="63" spans="1:88" ht="13.5">
      <c r="A63" s="76">
        <v>48</v>
      </c>
      <c r="B63" s="11">
        <f>'STQ-77'!B61</f>
        <v>0</v>
      </c>
      <c r="C63" s="17"/>
      <c r="D63" s="92"/>
      <c r="E63" s="92"/>
      <c r="G63" s="92"/>
      <c r="H63" s="92"/>
      <c r="I63" s="92"/>
      <c r="J63" s="92"/>
      <c r="K63" s="92"/>
      <c r="L63" s="92"/>
      <c r="M63" s="92"/>
      <c r="N63" s="92"/>
      <c r="O63" s="17"/>
      <c r="P63" s="17"/>
      <c r="Q63" s="17"/>
      <c r="R63" s="90"/>
      <c r="S63" s="90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Z63" s="106"/>
      <c r="BA63" s="91"/>
      <c r="BB63" s="91"/>
      <c r="BC63" s="91">
        <f>S63</f>
        <v>0</v>
      </c>
      <c r="BD63" s="91"/>
      <c r="BE63" s="91"/>
      <c r="BF63" s="91"/>
      <c r="BG63" s="91"/>
      <c r="BH63" s="91"/>
      <c r="BI63" s="91"/>
      <c r="BJ63" s="91"/>
      <c r="BK63" s="86"/>
      <c r="BL63" s="90" t="s">
        <v>75</v>
      </c>
      <c r="BM63" s="147" t="s">
        <v>76</v>
      </c>
      <c r="BN63" s="142">
        <v>2.95</v>
      </c>
      <c r="BO63" s="142">
        <v>3.58</v>
      </c>
      <c r="BP63" s="142">
        <v>3.32</v>
      </c>
      <c r="BQ63" s="142">
        <v>3.52</v>
      </c>
      <c r="BR63" s="142">
        <v>3.35</v>
      </c>
      <c r="BS63" s="142">
        <v>3.38</v>
      </c>
      <c r="BT63" s="142">
        <v>2.95</v>
      </c>
      <c r="BU63" s="142">
        <v>3.35</v>
      </c>
      <c r="BV63" s="142">
        <v>2.89</v>
      </c>
      <c r="BW63" s="86"/>
      <c r="BX63" s="86"/>
      <c r="BY63" s="90"/>
      <c r="BZ63" s="142" t="s">
        <v>79</v>
      </c>
      <c r="CA63" s="25"/>
      <c r="CB63" s="25"/>
      <c r="CC63" s="25" t="s">
        <v>23</v>
      </c>
      <c r="CD63" s="25"/>
      <c r="CE63" s="25"/>
      <c r="CG63" s="92"/>
      <c r="CH63" s="92"/>
      <c r="CI63" s="92"/>
      <c r="CJ63" s="92"/>
    </row>
    <row r="64" spans="1:88" ht="13.5">
      <c r="A64" s="76">
        <v>49</v>
      </c>
      <c r="B64" s="11">
        <f>'STQ-77'!B62</f>
        <v>0</v>
      </c>
      <c r="C64" s="17"/>
      <c r="D64" s="92"/>
      <c r="E64" s="92"/>
      <c r="G64" s="92"/>
      <c r="H64" s="92"/>
      <c r="I64" s="92"/>
      <c r="J64" s="92"/>
      <c r="K64" s="92"/>
      <c r="L64" s="92"/>
      <c r="M64" s="92"/>
      <c r="N64" s="92"/>
      <c r="O64" s="17"/>
      <c r="P64" s="17"/>
      <c r="Q64" s="17"/>
      <c r="R64" s="90"/>
      <c r="S64" s="90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Z64" s="106"/>
      <c r="BA64" s="91">
        <f>S64</f>
        <v>0</v>
      </c>
      <c r="BB64" s="91"/>
      <c r="BC64" s="91"/>
      <c r="BD64" s="91"/>
      <c r="BE64" s="91"/>
      <c r="BF64" s="91"/>
      <c r="BG64" s="91"/>
      <c r="BH64" s="91"/>
      <c r="BI64" s="91"/>
      <c r="BJ64" s="91"/>
      <c r="BK64" s="86"/>
      <c r="BL64" s="90"/>
      <c r="BM64" s="147" t="s">
        <v>77</v>
      </c>
      <c r="BN64" s="142">
        <v>0.03</v>
      </c>
      <c r="BO64" s="142">
        <v>0.1</v>
      </c>
      <c r="BP64" s="142">
        <v>0.9</v>
      </c>
      <c r="BQ64" s="142">
        <v>0.22</v>
      </c>
      <c r="BR64" s="142">
        <v>0.07</v>
      </c>
      <c r="BS64" s="142">
        <v>0.1</v>
      </c>
      <c r="BT64" s="142">
        <v>0.07</v>
      </c>
      <c r="BU64" s="142">
        <v>0.09</v>
      </c>
      <c r="BV64" s="142">
        <v>0.03</v>
      </c>
      <c r="BW64" s="86"/>
      <c r="BX64" s="90"/>
      <c r="BY64" s="90"/>
      <c r="BZ64" s="142" t="s">
        <v>79</v>
      </c>
      <c r="CA64" s="25"/>
      <c r="CB64" s="25"/>
      <c r="CC64" s="25"/>
      <c r="CD64" s="25"/>
      <c r="CE64" s="17"/>
      <c r="CG64" s="92"/>
      <c r="CH64" s="92"/>
      <c r="CI64" s="92"/>
      <c r="CJ64" s="92"/>
    </row>
    <row r="65" spans="1:88" ht="13.5">
      <c r="A65" s="76">
        <v>50</v>
      </c>
      <c r="B65" s="11">
        <f>'STQ-77'!B63</f>
        <v>0</v>
      </c>
      <c r="C65" s="17"/>
      <c r="D65" s="92"/>
      <c r="E65" s="92"/>
      <c r="G65" s="92"/>
      <c r="H65" s="92"/>
      <c r="I65" s="92"/>
      <c r="J65" s="92"/>
      <c r="K65" s="92"/>
      <c r="L65" s="92"/>
      <c r="M65" s="92"/>
      <c r="N65" s="92"/>
      <c r="O65" s="17"/>
      <c r="P65" s="17"/>
      <c r="Q65" s="17"/>
      <c r="R65" s="90"/>
      <c r="S65" s="90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Z65" s="106">
        <f>S65</f>
        <v>0</v>
      </c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86"/>
      <c r="BL65" s="90"/>
      <c r="BM65" s="142" t="s">
        <v>81</v>
      </c>
      <c r="BN65" s="148">
        <v>1.84</v>
      </c>
      <c r="BO65" s="148">
        <v>2.5</v>
      </c>
      <c r="BP65" s="148">
        <v>2.38</v>
      </c>
      <c r="BQ65" s="148">
        <v>2.91</v>
      </c>
      <c r="BR65" s="148">
        <v>2.61</v>
      </c>
      <c r="BS65" s="148">
        <v>2.21</v>
      </c>
      <c r="BT65" s="148">
        <v>1.7</v>
      </c>
      <c r="BU65" s="148">
        <v>2.21</v>
      </c>
      <c r="BV65" s="148">
        <v>1.78</v>
      </c>
      <c r="BW65" s="148">
        <v>2.07</v>
      </c>
      <c r="BX65" s="149">
        <v>2.81</v>
      </c>
      <c r="BY65" s="149">
        <v>0.71</v>
      </c>
      <c r="BZ65" s="90"/>
      <c r="CA65" s="86"/>
      <c r="CB65" s="86"/>
      <c r="CC65" s="86"/>
      <c r="CD65" s="17"/>
      <c r="CE65" s="17"/>
      <c r="CG65" s="92"/>
      <c r="CH65" s="92"/>
      <c r="CI65" s="92"/>
      <c r="CJ65" s="92"/>
    </row>
    <row r="66" spans="1:88" ht="13.5">
      <c r="A66" s="76">
        <v>51</v>
      </c>
      <c r="B66" s="11">
        <f>'STQ-77'!B64</f>
        <v>0</v>
      </c>
      <c r="C66" s="17"/>
      <c r="D66" s="92"/>
      <c r="E66" s="92"/>
      <c r="G66" s="92"/>
      <c r="H66" s="92"/>
      <c r="I66" s="92"/>
      <c r="J66" s="92"/>
      <c r="K66" s="92"/>
      <c r="L66" s="92"/>
      <c r="M66" s="92"/>
      <c r="N66" s="92"/>
      <c r="O66" s="17"/>
      <c r="P66" s="17"/>
      <c r="Q66" s="17"/>
      <c r="R66" s="90"/>
      <c r="S66" s="90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Z66" s="106"/>
      <c r="BA66" s="91"/>
      <c r="BB66" s="91"/>
      <c r="BC66" s="91"/>
      <c r="BD66" s="91">
        <f>S66</f>
        <v>0</v>
      </c>
      <c r="BE66" s="91"/>
      <c r="BF66" s="91"/>
      <c r="BG66" s="91"/>
      <c r="BH66" s="91"/>
      <c r="BI66" s="91"/>
      <c r="BJ66" s="91"/>
      <c r="BK66" s="86"/>
      <c r="BL66" s="86"/>
      <c r="BM66" s="132" t="s">
        <v>82</v>
      </c>
      <c r="BN66" s="149">
        <v>0.23</v>
      </c>
      <c r="BO66" s="149">
        <v>0.5</v>
      </c>
      <c r="BP66" s="149">
        <v>0.5</v>
      </c>
      <c r="BQ66" s="149">
        <v>0.9</v>
      </c>
      <c r="BR66" s="149">
        <v>0.64</v>
      </c>
      <c r="BS66" s="149">
        <v>0.2</v>
      </c>
      <c r="BT66" s="149">
        <v>0.07</v>
      </c>
      <c r="BU66" s="149">
        <v>0.23</v>
      </c>
      <c r="BV66" s="149">
        <v>0.27</v>
      </c>
      <c r="BW66" s="149">
        <v>0.64</v>
      </c>
      <c r="BX66" s="149">
        <v>1.6</v>
      </c>
      <c r="BY66" s="149">
        <v>0.32</v>
      </c>
      <c r="BZ66" s="90"/>
      <c r="CA66" s="90"/>
      <c r="CB66" s="86"/>
      <c r="CC66" s="86"/>
      <c r="CD66" s="17"/>
      <c r="CE66" s="17"/>
      <c r="CG66" s="92"/>
      <c r="CH66" s="92"/>
      <c r="CI66" s="92"/>
      <c r="CJ66" s="92"/>
    </row>
    <row r="67" spans="1:88" ht="13.5">
      <c r="A67" s="76">
        <v>52</v>
      </c>
      <c r="B67" s="11">
        <f>'STQ-77'!B65</f>
        <v>0</v>
      </c>
      <c r="C67" s="17"/>
      <c r="D67" s="92"/>
      <c r="E67" s="92"/>
      <c r="G67" s="92"/>
      <c r="H67" s="92"/>
      <c r="I67" s="92"/>
      <c r="J67" s="92"/>
      <c r="K67" s="92"/>
      <c r="L67" s="92"/>
      <c r="M67" s="92"/>
      <c r="N67" s="92"/>
      <c r="O67" s="17"/>
      <c r="P67" s="17"/>
      <c r="Q67" s="17"/>
      <c r="R67" s="90"/>
      <c r="S67" s="90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Z67" s="106">
        <f>S67</f>
        <v>0</v>
      </c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86"/>
      <c r="BL67" s="86"/>
      <c r="BM67" s="86"/>
      <c r="BN67" s="150" t="s">
        <v>45</v>
      </c>
      <c r="BO67" s="150" t="s">
        <v>46</v>
      </c>
      <c r="BP67" s="150" t="s">
        <v>47</v>
      </c>
      <c r="BQ67" s="150" t="s">
        <v>48</v>
      </c>
      <c r="BR67" s="150" t="s">
        <v>49</v>
      </c>
      <c r="BS67" s="150" t="s">
        <v>50</v>
      </c>
      <c r="BT67" s="150" t="s">
        <v>51</v>
      </c>
      <c r="BU67" s="150" t="s">
        <v>52</v>
      </c>
      <c r="BV67" s="150" t="s">
        <v>53</v>
      </c>
      <c r="BW67" s="150" t="s">
        <v>54</v>
      </c>
      <c r="BX67" s="86"/>
      <c r="BY67" s="86"/>
      <c r="BZ67" s="86"/>
      <c r="CA67" s="90"/>
      <c r="CB67" s="86"/>
      <c r="CC67" s="86"/>
      <c r="CD67" s="86"/>
      <c r="CE67" s="17"/>
      <c r="CG67" s="92"/>
      <c r="CH67" s="92"/>
      <c r="CI67" s="92"/>
      <c r="CJ67" s="92"/>
    </row>
    <row r="68" spans="1:88" ht="13.5">
      <c r="A68" s="76">
        <v>53</v>
      </c>
      <c r="B68" s="11">
        <f>'STQ-77'!B66</f>
        <v>0</v>
      </c>
      <c r="C68" s="17"/>
      <c r="D68" s="92"/>
      <c r="E68" s="92"/>
      <c r="G68" s="92"/>
      <c r="H68" s="92"/>
      <c r="I68" s="92"/>
      <c r="J68" s="92"/>
      <c r="K68" s="92"/>
      <c r="L68" s="92"/>
      <c r="M68" s="92"/>
      <c r="N68" s="92"/>
      <c r="O68" s="17"/>
      <c r="P68" s="17"/>
      <c r="Q68" s="17"/>
      <c r="R68" s="90"/>
      <c r="S68" s="90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Z68" s="106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86"/>
      <c r="BL68" s="86"/>
      <c r="BM68" s="151" t="s">
        <v>83</v>
      </c>
      <c r="BN68" s="152">
        <f>IF(OR(G2="M",G2=1),BN52,IF(OR(G2="F",2),BN53,"check gender and scores"))</f>
        <v>40.46439628482972</v>
      </c>
      <c r="BO68" s="152">
        <f>IF(OR(G2="M",G2=1),BO52,IF(OR(G2="F",2),BO53,"check gender and scores"))</f>
        <v>28.461538461538463</v>
      </c>
      <c r="BP68" s="152">
        <f>IF(OR(G2="M",G2=1),BP52,IF(OR(G2="F",2),BP53,"check gender and scores"))</f>
        <v>29.849624060150376</v>
      </c>
      <c r="BQ68" s="152">
        <f>IF(OR(G2="M",G2=1),BQ52,IF(OR(G2="F",2),BQ53,"check gender and scores"))</f>
        <v>10.792079207920793</v>
      </c>
      <c r="BR68" s="152">
        <f>IF(OR(G2="M",G2=1),BR52,IF(OR(G2="F",2),BR53,"check gender and scores"))</f>
        <v>26.75889328063241</v>
      </c>
      <c r="BS68" s="152">
        <f>IF(OR(G2="M",G2=1),BS52,IF(OR(G2="F",2),BS53,"check gender and scores"))</f>
        <v>37.194719471947195</v>
      </c>
      <c r="BT68" s="152">
        <f>IF(OR(G2="M",G2=1),BT52,IF(OR(G2="F",2),BT53,"check gender and scores"))</f>
        <v>43.352769679300295</v>
      </c>
      <c r="BU68" s="152">
        <f>IF(OR(G2="M",G2=1),BU52,IF(OR(G2="F",2),BU53,"check gender and scores"))</f>
        <v>35.39249146757679</v>
      </c>
      <c r="BV68" s="152">
        <f>IF(OR(G2="M",G2=1),BV52,IF(OR(G2="F",2),BV53,"check gender and scores"))</f>
        <v>40.46439628482972</v>
      </c>
      <c r="BW68" s="152">
        <f>IF(OR(G2="M",G2=1),BW52,IF(OR(G2="F",2),BW53,"check gender and scores"))</f>
        <v>30.520446096654272</v>
      </c>
      <c r="BX68" s="86"/>
      <c r="BY68" s="17"/>
      <c r="BZ68" s="17"/>
      <c r="CA68" s="17"/>
      <c r="CB68" s="86"/>
      <c r="CC68" s="17"/>
      <c r="CD68" s="17"/>
      <c r="CE68" s="17"/>
      <c r="CG68" s="92"/>
      <c r="CH68" s="92"/>
      <c r="CI68" s="92"/>
      <c r="CJ68" s="92"/>
    </row>
    <row r="69" spans="1:88" ht="13.5">
      <c r="A69" s="76">
        <v>54</v>
      </c>
      <c r="B69" s="11">
        <f>'STQ-77'!B67</f>
        <v>0</v>
      </c>
      <c r="C69" s="17"/>
      <c r="D69" s="92"/>
      <c r="E69" s="92"/>
      <c r="G69" s="92"/>
      <c r="H69" s="92"/>
      <c r="I69" s="92"/>
      <c r="J69" s="92"/>
      <c r="K69" s="92"/>
      <c r="L69" s="92"/>
      <c r="M69" s="92"/>
      <c r="N69" s="92"/>
      <c r="O69" s="17"/>
      <c r="P69" s="17"/>
      <c r="Q69" s="17"/>
      <c r="R69" s="90"/>
      <c r="S69" s="90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Z69" s="106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CG69" s="92"/>
      <c r="CH69" s="92"/>
      <c r="CI69" s="92"/>
      <c r="CJ69" s="92"/>
    </row>
    <row r="70" spans="1:88" ht="13.5">
      <c r="A70" s="76">
        <v>55</v>
      </c>
      <c r="B70" s="11">
        <f>'STQ-77'!B68</f>
        <v>0</v>
      </c>
      <c r="C70" s="17"/>
      <c r="D70" s="92"/>
      <c r="E70" s="92"/>
      <c r="G70" s="92"/>
      <c r="H70" s="92"/>
      <c r="I70" s="92"/>
      <c r="J70" s="92"/>
      <c r="K70" s="92"/>
      <c r="L70" s="92"/>
      <c r="M70" s="92"/>
      <c r="N70" s="92"/>
      <c r="O70" s="17"/>
      <c r="P70" s="17"/>
      <c r="Q70" s="17"/>
      <c r="R70" s="90"/>
      <c r="S70" s="90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Z70" s="106"/>
      <c r="BA70" s="91"/>
      <c r="BB70" s="91">
        <f>S70</f>
        <v>0</v>
      </c>
      <c r="BC70" s="91"/>
      <c r="BD70" s="91"/>
      <c r="BE70" s="91"/>
      <c r="BF70" s="91"/>
      <c r="BG70" s="91"/>
      <c r="BH70" s="91"/>
      <c r="BI70" s="91"/>
      <c r="BJ70" s="91"/>
      <c r="CG70" s="92"/>
      <c r="CH70" s="92"/>
      <c r="CI70" s="92"/>
      <c r="CJ70" s="92"/>
    </row>
    <row r="71" spans="1:88" ht="13.5">
      <c r="A71" s="76">
        <v>56</v>
      </c>
      <c r="B71" s="11">
        <f>'STQ-77'!B69</f>
        <v>0</v>
      </c>
      <c r="C71" s="17"/>
      <c r="D71" s="92"/>
      <c r="E71" s="92"/>
      <c r="G71" s="92"/>
      <c r="H71" s="92"/>
      <c r="I71" s="92"/>
      <c r="J71" s="92"/>
      <c r="K71" s="92"/>
      <c r="L71" s="92"/>
      <c r="M71" s="92"/>
      <c r="N71" s="92"/>
      <c r="O71" s="17"/>
      <c r="P71" s="17"/>
      <c r="Q71" s="17"/>
      <c r="R71" s="90"/>
      <c r="S71" s="90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Z71" s="106"/>
      <c r="BA71" s="91"/>
      <c r="BB71" s="91"/>
      <c r="BC71" s="91"/>
      <c r="BD71" s="91"/>
      <c r="BE71" s="91"/>
      <c r="BF71" s="91"/>
      <c r="BG71" s="91"/>
      <c r="BH71" s="91">
        <f>S71</f>
        <v>0</v>
      </c>
      <c r="BI71" s="91"/>
      <c r="BJ71" s="91"/>
      <c r="CG71" s="92"/>
      <c r="CH71" s="92"/>
      <c r="CI71" s="92"/>
      <c r="CJ71" s="92"/>
    </row>
    <row r="72" spans="1:88" ht="13.5">
      <c r="A72" s="76">
        <v>57</v>
      </c>
      <c r="B72" s="11">
        <f>'STQ-77'!B70</f>
        <v>0</v>
      </c>
      <c r="C72" s="17"/>
      <c r="D72" s="92"/>
      <c r="E72" s="92"/>
      <c r="G72" s="92"/>
      <c r="H72" s="92"/>
      <c r="I72" s="92"/>
      <c r="J72" s="92"/>
      <c r="K72" s="92"/>
      <c r="L72" s="92"/>
      <c r="M72" s="92"/>
      <c r="N72" s="92"/>
      <c r="O72" s="17"/>
      <c r="P72" s="17"/>
      <c r="Q72" s="17"/>
      <c r="R72" s="90"/>
      <c r="S72" s="90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Z72" s="106"/>
      <c r="BA72" s="91"/>
      <c r="BB72" s="91"/>
      <c r="BC72" s="91"/>
      <c r="BD72" s="91"/>
      <c r="BE72" s="91">
        <f>S72</f>
        <v>0</v>
      </c>
      <c r="BF72" s="91"/>
      <c r="BG72" s="91"/>
      <c r="BH72" s="91"/>
      <c r="BI72" s="91"/>
      <c r="BJ72" s="91"/>
      <c r="CG72" s="92"/>
      <c r="CH72" s="92"/>
      <c r="CI72" s="92"/>
      <c r="CJ72" s="92"/>
    </row>
    <row r="73" spans="1:88" ht="13.5">
      <c r="A73" s="76">
        <v>58</v>
      </c>
      <c r="B73" s="11">
        <f>'STQ-77'!B71</f>
        <v>0</v>
      </c>
      <c r="C73" s="17"/>
      <c r="D73" s="92"/>
      <c r="E73" s="92"/>
      <c r="G73" s="92"/>
      <c r="H73" s="92"/>
      <c r="I73" s="92"/>
      <c r="J73" s="92"/>
      <c r="K73" s="92"/>
      <c r="L73" s="92"/>
      <c r="M73" s="92"/>
      <c r="N73" s="92"/>
      <c r="O73" s="17"/>
      <c r="P73" s="17"/>
      <c r="Q73" s="17"/>
      <c r="R73" s="90"/>
      <c r="S73" s="90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Z73" s="106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CG73" s="92"/>
      <c r="CH73" s="92"/>
      <c r="CI73" s="92"/>
      <c r="CJ73" s="92"/>
    </row>
    <row r="74" spans="1:88" ht="13.5">
      <c r="A74" s="76">
        <v>59</v>
      </c>
      <c r="B74" s="11">
        <f>'STQ-77'!B72</f>
        <v>0</v>
      </c>
      <c r="C74" s="17"/>
      <c r="D74" s="92"/>
      <c r="E74" s="92"/>
      <c r="G74" s="92"/>
      <c r="H74" s="92"/>
      <c r="I74" s="92"/>
      <c r="J74" s="92"/>
      <c r="K74" s="92"/>
      <c r="L74" s="92"/>
      <c r="M74" s="92"/>
      <c r="N74" s="92"/>
      <c r="O74" s="17"/>
      <c r="P74" s="17"/>
      <c r="Q74" s="17"/>
      <c r="R74" s="90"/>
      <c r="S74" s="90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Z74" s="106"/>
      <c r="BA74" s="91">
        <f>S74</f>
        <v>0</v>
      </c>
      <c r="BB74" s="91"/>
      <c r="BC74" s="91"/>
      <c r="BD74" s="91"/>
      <c r="BE74" s="91"/>
      <c r="BF74" s="91"/>
      <c r="BG74" s="91"/>
      <c r="BH74" s="91"/>
      <c r="BI74" s="91"/>
      <c r="CG74" s="92"/>
      <c r="CH74" s="92"/>
      <c r="CI74" s="92"/>
      <c r="CJ74" s="92"/>
    </row>
    <row r="75" spans="1:88" ht="13.5">
      <c r="A75" s="76">
        <v>60</v>
      </c>
      <c r="B75" s="11">
        <f>'STQ-77'!B73</f>
        <v>0</v>
      </c>
      <c r="C75" s="17"/>
      <c r="D75" s="92"/>
      <c r="E75" s="92"/>
      <c r="G75" s="92"/>
      <c r="H75" s="92"/>
      <c r="I75" s="92"/>
      <c r="J75" s="92"/>
      <c r="K75" s="92"/>
      <c r="L75" s="92"/>
      <c r="M75" s="92"/>
      <c r="N75" s="92"/>
      <c r="O75" s="17"/>
      <c r="P75" s="17"/>
      <c r="Q75" s="17"/>
      <c r="R75" s="90"/>
      <c r="S75" s="90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Z75" s="106"/>
      <c r="BA75" s="91"/>
      <c r="BB75" s="91"/>
      <c r="BC75" s="91"/>
      <c r="BD75" s="91"/>
      <c r="BE75" s="91"/>
      <c r="BF75" s="91"/>
      <c r="BG75" s="91"/>
      <c r="BH75" s="91"/>
      <c r="BI75" s="91"/>
      <c r="CG75" s="92"/>
      <c r="CH75" s="92"/>
      <c r="CI75" s="92"/>
      <c r="CJ75" s="92"/>
    </row>
    <row r="76" spans="1:88" ht="13.5">
      <c r="A76" s="76">
        <v>61</v>
      </c>
      <c r="B76" s="11">
        <f>'STQ-77'!B74</f>
        <v>0</v>
      </c>
      <c r="C76" s="17"/>
      <c r="D76" s="92"/>
      <c r="E76" s="92"/>
      <c r="G76" s="92"/>
      <c r="H76" s="92"/>
      <c r="I76" s="92"/>
      <c r="J76" s="92"/>
      <c r="K76" s="92"/>
      <c r="L76" s="92"/>
      <c r="M76" s="92"/>
      <c r="N76" s="92"/>
      <c r="O76" s="153"/>
      <c r="P76" s="131"/>
      <c r="Q76" s="17"/>
      <c r="R76" s="90"/>
      <c r="S76" s="90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Z76" s="106"/>
      <c r="BA76" s="91"/>
      <c r="BB76" s="91"/>
      <c r="BC76" s="91"/>
      <c r="BD76" s="91"/>
      <c r="BE76" s="91">
        <f>S76</f>
        <v>0</v>
      </c>
      <c r="BF76" s="91"/>
      <c r="BG76" s="91"/>
      <c r="BH76" s="91"/>
      <c r="BI76" s="91"/>
      <c r="CG76" s="92"/>
      <c r="CH76" s="92"/>
      <c r="CI76" s="92"/>
      <c r="CJ76" s="92"/>
    </row>
    <row r="77" spans="1:88" ht="13.5">
      <c r="A77" s="76">
        <v>62</v>
      </c>
      <c r="B77" s="11">
        <f>'STQ-77'!B75</f>
        <v>0</v>
      </c>
      <c r="C77" s="17"/>
      <c r="D77" s="92"/>
      <c r="E77" s="92"/>
      <c r="G77" s="92"/>
      <c r="H77" s="92"/>
      <c r="I77" s="92"/>
      <c r="J77" s="92"/>
      <c r="K77" s="92"/>
      <c r="L77" s="92"/>
      <c r="M77" s="92"/>
      <c r="N77" s="92"/>
      <c r="O77" s="130"/>
      <c r="P77" s="131"/>
      <c r="Q77" s="17"/>
      <c r="R77" s="90"/>
      <c r="S77" s="90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Z77" s="106"/>
      <c r="BA77" s="91"/>
      <c r="BB77" s="91"/>
      <c r="BC77" s="91"/>
      <c r="BD77" s="91"/>
      <c r="BE77" s="91"/>
      <c r="BF77" s="91"/>
      <c r="BG77" s="91">
        <f>S77</f>
        <v>0</v>
      </c>
      <c r="BH77" s="91"/>
      <c r="BI77" s="86"/>
      <c r="CG77" s="92"/>
      <c r="CH77" s="92"/>
      <c r="CI77" s="92"/>
      <c r="CJ77" s="92"/>
    </row>
    <row r="78" spans="1:88" ht="13.5">
      <c r="A78" s="76">
        <v>63</v>
      </c>
      <c r="B78" s="11">
        <f>'STQ-77'!B76</f>
        <v>0</v>
      </c>
      <c r="C78" s="17"/>
      <c r="D78" s="92"/>
      <c r="E78" s="92"/>
      <c r="G78" s="92"/>
      <c r="H78" s="92"/>
      <c r="I78" s="92"/>
      <c r="J78" s="92"/>
      <c r="K78" s="92"/>
      <c r="L78" s="92"/>
      <c r="M78" s="92"/>
      <c r="N78" s="92"/>
      <c r="O78" s="153"/>
      <c r="P78" s="131"/>
      <c r="Q78" s="17"/>
      <c r="R78" s="90"/>
      <c r="S78" s="90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Z78" s="106"/>
      <c r="BA78" s="91"/>
      <c r="BB78" s="91">
        <f>S78</f>
        <v>0</v>
      </c>
      <c r="BC78" s="91"/>
      <c r="BD78" s="91"/>
      <c r="BE78" s="91"/>
      <c r="BF78" s="91"/>
      <c r="BG78" s="91"/>
      <c r="BH78" s="91"/>
      <c r="BI78" s="91"/>
      <c r="CG78" s="92"/>
      <c r="CH78" s="92"/>
      <c r="CI78" s="92"/>
      <c r="CJ78" s="92"/>
    </row>
    <row r="79" spans="1:88" ht="13.5">
      <c r="A79" s="76">
        <v>64</v>
      </c>
      <c r="B79" s="11">
        <f>'STQ-77'!B77</f>
        <v>0</v>
      </c>
      <c r="C79" s="17"/>
      <c r="D79" s="92"/>
      <c r="E79" s="92"/>
      <c r="G79" s="92"/>
      <c r="H79" s="92"/>
      <c r="I79" s="92"/>
      <c r="J79" s="92"/>
      <c r="K79" s="92"/>
      <c r="L79" s="92"/>
      <c r="M79" s="92"/>
      <c r="N79" s="92"/>
      <c r="O79" s="130"/>
      <c r="P79" s="131"/>
      <c r="Q79" s="17"/>
      <c r="R79" s="90"/>
      <c r="S79" s="90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Z79" s="106"/>
      <c r="BA79" s="91"/>
      <c r="BB79" s="91"/>
      <c r="BC79" s="91"/>
      <c r="BD79" s="91"/>
      <c r="BE79" s="91"/>
      <c r="BF79" s="91">
        <f>S79</f>
        <v>0</v>
      </c>
      <c r="BG79" s="91"/>
      <c r="BH79" s="91"/>
      <c r="BI79" s="91"/>
      <c r="CG79" s="92"/>
      <c r="CH79" s="92"/>
      <c r="CI79" s="92"/>
      <c r="CJ79" s="92"/>
    </row>
    <row r="80" spans="1:88" ht="13.5">
      <c r="A80" s="76">
        <v>65</v>
      </c>
      <c r="B80" s="11">
        <f>'STQ-77'!B78</f>
        <v>0</v>
      </c>
      <c r="C80" s="17"/>
      <c r="D80" s="92"/>
      <c r="E80" s="92"/>
      <c r="G80" s="92"/>
      <c r="H80" s="92"/>
      <c r="I80" s="92"/>
      <c r="J80" s="92"/>
      <c r="K80" s="92"/>
      <c r="L80" s="92"/>
      <c r="M80" s="92"/>
      <c r="N80" s="92"/>
      <c r="O80" s="17"/>
      <c r="P80" s="17"/>
      <c r="Q80" s="17"/>
      <c r="R80" s="90"/>
      <c r="S80" s="90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Z80" s="106"/>
      <c r="BA80" s="91"/>
      <c r="BB80" s="91"/>
      <c r="BC80" s="91">
        <f>S80</f>
        <v>0</v>
      </c>
      <c r="BD80" s="91"/>
      <c r="BE80" s="91"/>
      <c r="BF80" s="91"/>
      <c r="BG80" s="91"/>
      <c r="BH80" s="91"/>
      <c r="BI80" s="86"/>
      <c r="CG80" s="92"/>
      <c r="CH80" s="92"/>
      <c r="CI80" s="92"/>
      <c r="CJ80" s="92"/>
    </row>
    <row r="81" spans="1:88" ht="13.5">
      <c r="A81" s="76">
        <v>66</v>
      </c>
      <c r="B81" s="11">
        <f>'STQ-77'!B79</f>
        <v>0</v>
      </c>
      <c r="C81" s="17"/>
      <c r="D81" s="92"/>
      <c r="E81" s="92"/>
      <c r="G81" s="92"/>
      <c r="H81" s="92"/>
      <c r="I81" s="92"/>
      <c r="J81" s="92"/>
      <c r="K81" s="92"/>
      <c r="L81" s="92"/>
      <c r="M81" s="92"/>
      <c r="N81" s="92"/>
      <c r="O81" s="17"/>
      <c r="P81" s="17"/>
      <c r="Q81" s="17"/>
      <c r="R81" s="90"/>
      <c r="S81" s="90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Z81" s="106"/>
      <c r="BA81" s="91"/>
      <c r="BB81" s="91"/>
      <c r="BC81" s="91"/>
      <c r="BD81" s="91">
        <f>S81</f>
        <v>0</v>
      </c>
      <c r="BE81" s="91"/>
      <c r="BF81" s="91"/>
      <c r="BG81" s="91"/>
      <c r="BH81" s="91"/>
      <c r="BI81" s="86"/>
      <c r="CG81" s="92"/>
      <c r="CH81" s="92"/>
      <c r="CI81" s="92"/>
      <c r="CJ81" s="92"/>
    </row>
    <row r="82" spans="1:88" ht="13.5">
      <c r="A82" s="76">
        <v>67</v>
      </c>
      <c r="B82" s="11">
        <f>'STQ-77'!B80</f>
        <v>0</v>
      </c>
      <c r="C82" s="17"/>
      <c r="D82" s="92"/>
      <c r="E82" s="92"/>
      <c r="G82" s="92"/>
      <c r="H82" s="92"/>
      <c r="I82" s="92"/>
      <c r="J82" s="92"/>
      <c r="K82" s="92"/>
      <c r="L82" s="92"/>
      <c r="M82" s="92"/>
      <c r="N82" s="92"/>
      <c r="O82" s="17"/>
      <c r="P82" s="17"/>
      <c r="Q82" s="17"/>
      <c r="R82" s="90"/>
      <c r="S82" s="90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Z82" s="106"/>
      <c r="BA82" s="91"/>
      <c r="BB82" s="91">
        <f>S82</f>
        <v>0</v>
      </c>
      <c r="BC82" s="91"/>
      <c r="BD82" s="91"/>
      <c r="BE82" s="91"/>
      <c r="BF82" s="91"/>
      <c r="BG82" s="91"/>
      <c r="BH82" s="91"/>
      <c r="BI82" s="86"/>
      <c r="CG82" s="92"/>
      <c r="CH82" s="92"/>
      <c r="CI82" s="92"/>
      <c r="CJ82" s="92"/>
    </row>
    <row r="83" spans="1:88" ht="13.5">
      <c r="A83" s="76">
        <v>68</v>
      </c>
      <c r="B83" s="11">
        <f>'STQ-77'!B81</f>
        <v>0</v>
      </c>
      <c r="C83" s="17"/>
      <c r="D83" s="92"/>
      <c r="E83" s="92"/>
      <c r="G83" s="92"/>
      <c r="H83" s="92"/>
      <c r="I83" s="92"/>
      <c r="J83" s="92"/>
      <c r="K83" s="92"/>
      <c r="L83" s="92"/>
      <c r="M83" s="92"/>
      <c r="N83" s="92"/>
      <c r="O83" s="17"/>
      <c r="P83" s="17"/>
      <c r="Q83" s="17"/>
      <c r="R83" s="90"/>
      <c r="S83" s="90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Z83" s="106"/>
      <c r="BA83" s="91"/>
      <c r="BB83" s="91"/>
      <c r="BC83" s="91"/>
      <c r="BD83" s="91"/>
      <c r="BE83" s="91">
        <f>S83</f>
        <v>0</v>
      </c>
      <c r="BF83" s="91"/>
      <c r="BG83" s="91"/>
      <c r="BH83" s="91"/>
      <c r="BI83" s="91"/>
      <c r="CG83" s="92"/>
      <c r="CH83" s="92"/>
      <c r="CI83" s="92"/>
      <c r="CJ83" s="92"/>
    </row>
    <row r="84" spans="1:88" ht="13.5">
      <c r="A84" s="76">
        <v>69</v>
      </c>
      <c r="B84" s="11">
        <f>'STQ-77'!B82</f>
        <v>0</v>
      </c>
      <c r="C84" s="17"/>
      <c r="D84" s="92"/>
      <c r="E84" s="92"/>
      <c r="G84" s="92"/>
      <c r="H84" s="92"/>
      <c r="I84" s="92"/>
      <c r="J84" s="92"/>
      <c r="K84" s="92"/>
      <c r="L84" s="92"/>
      <c r="M84" s="92"/>
      <c r="N84" s="92"/>
      <c r="O84" s="17"/>
      <c r="P84" s="17"/>
      <c r="Q84" s="17"/>
      <c r="R84" s="90"/>
      <c r="S84" s="90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Z84" s="106"/>
      <c r="BA84" s="91"/>
      <c r="BB84" s="91"/>
      <c r="BC84" s="91"/>
      <c r="BD84" s="91"/>
      <c r="BE84" s="91"/>
      <c r="BF84" s="91">
        <f>S84</f>
        <v>0</v>
      </c>
      <c r="BG84" s="91"/>
      <c r="BH84" s="91"/>
      <c r="BI84" s="91"/>
      <c r="CG84" s="92"/>
      <c r="CH84" s="92"/>
      <c r="CI84" s="92"/>
      <c r="CJ84" s="92"/>
    </row>
    <row r="85" spans="1:88" ht="13.5">
      <c r="A85" s="76">
        <v>70</v>
      </c>
      <c r="B85" s="11">
        <f>'STQ-77'!B83</f>
        <v>0</v>
      </c>
      <c r="C85" s="17"/>
      <c r="D85" s="92"/>
      <c r="E85" s="92"/>
      <c r="G85" s="92"/>
      <c r="H85" s="92"/>
      <c r="I85" s="92"/>
      <c r="J85" s="92"/>
      <c r="K85" s="92"/>
      <c r="L85" s="92"/>
      <c r="M85" s="92"/>
      <c r="N85" s="92"/>
      <c r="O85" s="17"/>
      <c r="P85" s="17"/>
      <c r="Q85" s="17"/>
      <c r="R85" s="90"/>
      <c r="S85" s="90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Z85" s="106"/>
      <c r="BA85" s="91"/>
      <c r="BB85" s="91"/>
      <c r="BC85" s="91"/>
      <c r="BD85" s="91"/>
      <c r="BE85" s="91"/>
      <c r="BF85" s="91"/>
      <c r="BG85" s="91">
        <f>S85</f>
        <v>0</v>
      </c>
      <c r="BH85" s="91"/>
      <c r="BI85" s="91"/>
      <c r="CG85" s="92"/>
      <c r="CH85" s="92"/>
      <c r="CI85" s="92"/>
      <c r="CJ85" s="92"/>
    </row>
    <row r="86" spans="1:88" ht="13.5">
      <c r="A86" s="76">
        <v>71</v>
      </c>
      <c r="B86" s="11">
        <f>'STQ-77'!B84</f>
        <v>0</v>
      </c>
      <c r="C86" s="17"/>
      <c r="D86" s="92"/>
      <c r="E86" s="92"/>
      <c r="G86" s="92"/>
      <c r="H86" s="92"/>
      <c r="I86" s="92"/>
      <c r="J86" s="92"/>
      <c r="K86" s="92"/>
      <c r="L86" s="92"/>
      <c r="M86" s="92"/>
      <c r="N86" s="92"/>
      <c r="O86" s="17"/>
      <c r="P86" s="17"/>
      <c r="Q86" s="17"/>
      <c r="R86" s="90"/>
      <c r="S86" s="90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Z86" s="106"/>
      <c r="BA86" s="91"/>
      <c r="BB86" s="91"/>
      <c r="BC86" s="91"/>
      <c r="BD86" s="91"/>
      <c r="BE86" s="91"/>
      <c r="BF86" s="91"/>
      <c r="BG86" s="91"/>
      <c r="BH86" s="91">
        <f>S86</f>
        <v>0</v>
      </c>
      <c r="BI86" s="91"/>
      <c r="CG86" s="92"/>
      <c r="CH86" s="92"/>
      <c r="CI86" s="92"/>
      <c r="CJ86" s="92"/>
    </row>
    <row r="87" spans="1:88" ht="13.5">
      <c r="A87" s="76">
        <v>72</v>
      </c>
      <c r="B87" s="11">
        <f>'STQ-77'!B85</f>
        <v>0</v>
      </c>
      <c r="C87" s="17"/>
      <c r="D87" s="92"/>
      <c r="E87" s="92"/>
      <c r="G87" s="92"/>
      <c r="H87" s="92"/>
      <c r="I87" s="92"/>
      <c r="J87" s="92"/>
      <c r="K87" s="92"/>
      <c r="L87" s="92"/>
      <c r="M87" s="92"/>
      <c r="N87" s="92"/>
      <c r="O87" s="17"/>
      <c r="P87" s="17"/>
      <c r="Q87" s="17"/>
      <c r="R87" s="90"/>
      <c r="S87" s="90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Z87" s="106"/>
      <c r="BA87" s="91"/>
      <c r="BB87" s="91"/>
      <c r="BC87" s="91"/>
      <c r="BD87" s="91">
        <f>S87</f>
        <v>0</v>
      </c>
      <c r="BE87" s="91"/>
      <c r="BF87" s="91"/>
      <c r="BG87" s="91"/>
      <c r="BH87" s="91"/>
      <c r="BI87" s="91"/>
      <c r="CG87" s="92"/>
      <c r="CH87" s="92"/>
      <c r="CI87" s="92"/>
      <c r="CJ87" s="92"/>
    </row>
    <row r="88" spans="1:88" ht="13.5">
      <c r="A88" s="76">
        <v>73</v>
      </c>
      <c r="B88" s="11">
        <f>'STQ-77'!B86</f>
        <v>0</v>
      </c>
      <c r="C88" s="17"/>
      <c r="D88" s="92"/>
      <c r="E88" s="92"/>
      <c r="G88" s="92"/>
      <c r="H88" s="92"/>
      <c r="I88" s="92"/>
      <c r="J88" s="92"/>
      <c r="K88" s="92"/>
      <c r="L88" s="92"/>
      <c r="M88" s="92"/>
      <c r="N88" s="92"/>
      <c r="O88" s="17"/>
      <c r="P88" s="17"/>
      <c r="Q88" s="17"/>
      <c r="R88" s="90"/>
      <c r="S88" s="90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Z88" s="106"/>
      <c r="BA88" s="91"/>
      <c r="BB88" s="91"/>
      <c r="BC88" s="91">
        <f>S88</f>
        <v>0</v>
      </c>
      <c r="BD88" s="91"/>
      <c r="BE88" s="91"/>
      <c r="BF88" s="91"/>
      <c r="BG88" s="91"/>
      <c r="BH88" s="91"/>
      <c r="BI88" s="91"/>
      <c r="CG88" s="92"/>
      <c r="CH88" s="92"/>
      <c r="CI88" s="92"/>
      <c r="CJ88" s="92"/>
    </row>
    <row r="89" spans="1:88" ht="13.5">
      <c r="A89" s="76">
        <v>74</v>
      </c>
      <c r="B89" s="11">
        <f>'STQ-77'!B87</f>
        <v>0</v>
      </c>
      <c r="C89" s="17"/>
      <c r="D89" s="92"/>
      <c r="E89" s="92"/>
      <c r="G89" s="92"/>
      <c r="H89" s="92"/>
      <c r="I89" s="92"/>
      <c r="J89" s="92"/>
      <c r="K89" s="92"/>
      <c r="L89" s="92"/>
      <c r="M89" s="92"/>
      <c r="N89" s="92"/>
      <c r="O89" s="17"/>
      <c r="P89" s="17"/>
      <c r="Q89" s="17"/>
      <c r="R89" s="90"/>
      <c r="S89" s="90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Z89" s="106"/>
      <c r="BA89" s="91"/>
      <c r="BB89" s="91"/>
      <c r="BC89" s="91"/>
      <c r="BD89" s="91">
        <f>S89</f>
        <v>0</v>
      </c>
      <c r="BE89" s="91"/>
      <c r="BF89" s="91"/>
      <c r="BG89" s="91"/>
      <c r="BH89" s="91"/>
      <c r="BI89" s="91"/>
      <c r="CE89" s="107"/>
      <c r="CG89" s="92"/>
      <c r="CH89" s="92"/>
      <c r="CI89" s="92"/>
      <c r="CJ89" s="92"/>
    </row>
    <row r="90" spans="1:88" ht="13.5">
      <c r="A90" s="76">
        <v>75</v>
      </c>
      <c r="B90" s="11">
        <f>'STQ-77'!B88</f>
        <v>0</v>
      </c>
      <c r="C90" s="17"/>
      <c r="D90" s="92"/>
      <c r="E90" s="92"/>
      <c r="G90" s="92"/>
      <c r="H90" s="92"/>
      <c r="I90" s="92"/>
      <c r="J90" s="92"/>
      <c r="K90" s="92"/>
      <c r="L90" s="92"/>
      <c r="M90" s="92"/>
      <c r="N90" s="92"/>
      <c r="O90" s="17"/>
      <c r="P90" s="17"/>
      <c r="Q90" s="17"/>
      <c r="R90" s="90"/>
      <c r="S90" s="90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Z90" s="106"/>
      <c r="BA90" s="91"/>
      <c r="BB90" s="91"/>
      <c r="BC90" s="91"/>
      <c r="BD90" s="91"/>
      <c r="BE90" s="91">
        <f>S90</f>
        <v>0</v>
      </c>
      <c r="BF90" s="91"/>
      <c r="BG90" s="91"/>
      <c r="BH90" s="91"/>
      <c r="BI90" s="91"/>
      <c r="CE90" s="107"/>
      <c r="CG90" s="92"/>
      <c r="CH90" s="92"/>
      <c r="CI90" s="92"/>
      <c r="CJ90" s="92"/>
    </row>
    <row r="91" spans="1:88" ht="13.5">
      <c r="A91" s="76">
        <v>76</v>
      </c>
      <c r="B91" s="11">
        <f>'STQ-77'!B89</f>
        <v>0</v>
      </c>
      <c r="C91" s="17"/>
      <c r="D91" s="92"/>
      <c r="E91" s="92"/>
      <c r="G91" s="92"/>
      <c r="H91" s="92"/>
      <c r="I91" s="92"/>
      <c r="J91" s="92"/>
      <c r="K91" s="92"/>
      <c r="L91" s="92"/>
      <c r="M91" s="92"/>
      <c r="N91" s="92"/>
      <c r="O91" s="17"/>
      <c r="P91" s="17"/>
      <c r="Q91" s="17"/>
      <c r="R91" s="90"/>
      <c r="S91" s="90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Z91" s="106"/>
      <c r="BA91" s="91"/>
      <c r="BB91" s="91"/>
      <c r="BC91" s="91"/>
      <c r="BD91" s="91"/>
      <c r="BE91" s="91"/>
      <c r="BF91" s="91">
        <f>S91</f>
        <v>0</v>
      </c>
      <c r="BG91" s="91"/>
      <c r="BH91" s="91"/>
      <c r="BI91" s="91"/>
      <c r="CE91" s="107"/>
      <c r="CG91" s="92"/>
      <c r="CH91" s="92"/>
      <c r="CI91" s="92"/>
      <c r="CJ91" s="92"/>
    </row>
    <row r="92" spans="1:88" ht="13.5">
      <c r="A92" s="76">
        <v>77</v>
      </c>
      <c r="B92" s="12">
        <f>'STQ-77'!B90</f>
        <v>0</v>
      </c>
      <c r="C92" s="17"/>
      <c r="D92" s="92"/>
      <c r="E92" s="92"/>
      <c r="G92" s="92"/>
      <c r="H92" s="92"/>
      <c r="I92" s="92"/>
      <c r="J92" s="92"/>
      <c r="K92" s="92"/>
      <c r="L92" s="92"/>
      <c r="M92" s="92"/>
      <c r="N92" s="92"/>
      <c r="O92" s="17"/>
      <c r="P92" s="17"/>
      <c r="Q92" s="17"/>
      <c r="R92" s="90"/>
      <c r="S92" s="90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Z92" s="106"/>
      <c r="BA92" s="91"/>
      <c r="BB92" s="91"/>
      <c r="BC92" s="91"/>
      <c r="BD92" s="91"/>
      <c r="BE92" s="91"/>
      <c r="BF92" s="91"/>
      <c r="BG92" s="91">
        <f>S92</f>
        <v>0</v>
      </c>
      <c r="BH92" s="91"/>
      <c r="BI92" s="91"/>
      <c r="CE92" s="107"/>
      <c r="CG92" s="92"/>
      <c r="CH92" s="92"/>
      <c r="CI92" s="92"/>
      <c r="CJ92" s="92"/>
    </row>
    <row r="93" spans="1:88" ht="13.5">
      <c r="A93" s="140"/>
      <c r="B93" s="154"/>
      <c r="C93" s="17"/>
      <c r="D93" s="92"/>
      <c r="E93" s="92"/>
      <c r="G93" s="92"/>
      <c r="H93" s="92"/>
      <c r="I93" s="92"/>
      <c r="J93" s="92"/>
      <c r="K93" s="92"/>
      <c r="L93" s="92"/>
      <c r="M93" s="92"/>
      <c r="N93" s="92"/>
      <c r="O93" s="17"/>
      <c r="P93" s="17"/>
      <c r="Q93" s="17"/>
      <c r="R93" s="90"/>
      <c r="S93" s="90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Z93" s="106"/>
      <c r="BA93" s="91"/>
      <c r="BB93" s="91"/>
      <c r="BC93" s="91"/>
      <c r="BD93" s="91"/>
      <c r="BE93" s="91"/>
      <c r="BF93" s="91"/>
      <c r="BG93" s="91"/>
      <c r="BH93" s="91">
        <f>S93</f>
        <v>0</v>
      </c>
      <c r="BI93" s="91"/>
      <c r="CE93" s="107"/>
      <c r="CG93" s="92"/>
      <c r="CH93" s="92"/>
      <c r="CI93" s="92"/>
      <c r="CJ93" s="92"/>
    </row>
    <row r="94" spans="1:88" ht="13.5">
      <c r="A94" s="140"/>
      <c r="B94" s="154"/>
      <c r="C94" s="17"/>
      <c r="D94" s="92"/>
      <c r="E94" s="92"/>
      <c r="G94" s="92"/>
      <c r="H94" s="92"/>
      <c r="I94" s="92"/>
      <c r="J94" s="92"/>
      <c r="K94" s="92"/>
      <c r="L94" s="92"/>
      <c r="M94" s="92"/>
      <c r="N94" s="92"/>
      <c r="O94" s="17"/>
      <c r="P94" s="17"/>
      <c r="Q94" s="17"/>
      <c r="R94" s="90"/>
      <c r="S94" s="90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Z94" s="106"/>
      <c r="BA94" s="91"/>
      <c r="BB94" s="91"/>
      <c r="BC94" s="91"/>
      <c r="BD94" s="91"/>
      <c r="BE94" s="91"/>
      <c r="BF94" s="91"/>
      <c r="BG94" s="91"/>
      <c r="BH94" s="91">
        <f>S94</f>
        <v>0</v>
      </c>
      <c r="BI94" s="91"/>
      <c r="BJ94" s="86"/>
      <c r="BW94" s="86"/>
      <c r="BX94" s="17"/>
      <c r="BY94" s="17"/>
      <c r="BZ94" s="17"/>
      <c r="CA94" s="86"/>
      <c r="CB94" s="17"/>
      <c r="CC94" s="17"/>
      <c r="CD94" s="17"/>
      <c r="CE94" s="107"/>
      <c r="CG94" s="92"/>
      <c r="CH94" s="92"/>
      <c r="CI94" s="92"/>
      <c r="CJ94" s="92"/>
    </row>
    <row r="95" spans="1:88" ht="13.5">
      <c r="A95" s="140"/>
      <c r="B95" s="154"/>
      <c r="C95" s="17"/>
      <c r="D95" s="92"/>
      <c r="E95" s="92"/>
      <c r="G95" s="92"/>
      <c r="H95" s="92"/>
      <c r="I95" s="92"/>
      <c r="J95" s="92"/>
      <c r="K95" s="92"/>
      <c r="L95" s="92"/>
      <c r="M95" s="92"/>
      <c r="N95" s="92"/>
      <c r="O95" s="153"/>
      <c r="P95" s="131"/>
      <c r="Q95" s="17"/>
      <c r="R95" s="90"/>
      <c r="S95" s="90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Z95" s="106"/>
      <c r="BA95" s="91"/>
      <c r="BB95" s="91"/>
      <c r="BC95" s="91"/>
      <c r="BD95" s="91">
        <f>S95</f>
        <v>0</v>
      </c>
      <c r="BE95" s="91"/>
      <c r="BF95" s="91"/>
      <c r="BG95" s="91"/>
      <c r="BH95" s="91"/>
      <c r="BI95" s="91"/>
      <c r="BJ95" s="86"/>
      <c r="BW95" s="86"/>
      <c r="BX95" s="86"/>
      <c r="BY95" s="17"/>
      <c r="BZ95" s="17"/>
      <c r="CA95" s="86"/>
      <c r="CB95" s="17"/>
      <c r="CC95" s="17"/>
      <c r="CD95" s="17"/>
      <c r="CE95" s="107"/>
      <c r="CG95" s="92"/>
      <c r="CH95" s="92"/>
      <c r="CI95" s="92"/>
      <c r="CJ95" s="92"/>
    </row>
    <row r="96" spans="1:88" ht="13.5">
      <c r="A96" s="140"/>
      <c r="B96" s="154"/>
      <c r="C96" s="17"/>
      <c r="D96" s="92"/>
      <c r="E96" s="92"/>
      <c r="G96" s="92"/>
      <c r="H96" s="92"/>
      <c r="I96" s="92"/>
      <c r="J96" s="92"/>
      <c r="K96" s="92"/>
      <c r="L96" s="92"/>
      <c r="M96" s="92"/>
      <c r="N96" s="92"/>
      <c r="O96" s="153"/>
      <c r="P96" s="131"/>
      <c r="Q96" s="17"/>
      <c r="R96" s="90"/>
      <c r="S96" s="90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Z96" s="106"/>
      <c r="BA96" s="91"/>
      <c r="BB96" s="91"/>
      <c r="BC96" s="91"/>
      <c r="BD96" s="91"/>
      <c r="BE96" s="91"/>
      <c r="BF96" s="91"/>
      <c r="BG96" s="91"/>
      <c r="BH96" s="91">
        <f>S96</f>
        <v>0</v>
      </c>
      <c r="BI96" s="91"/>
      <c r="BJ96" s="86"/>
      <c r="BW96" s="86"/>
      <c r="BX96" s="86"/>
      <c r="BY96" s="17"/>
      <c r="BZ96" s="17"/>
      <c r="CA96" s="17"/>
      <c r="CB96" s="17"/>
      <c r="CC96" s="17"/>
      <c r="CD96" s="17"/>
      <c r="CE96" s="107"/>
      <c r="CG96" s="92"/>
      <c r="CH96" s="92"/>
      <c r="CI96" s="92"/>
      <c r="CJ96" s="92"/>
    </row>
    <row r="97" spans="1:88" ht="13.5">
      <c r="A97" s="140"/>
      <c r="B97" s="154"/>
      <c r="C97" s="17"/>
      <c r="D97" s="92"/>
      <c r="E97" s="92"/>
      <c r="G97" s="92"/>
      <c r="H97" s="92"/>
      <c r="I97" s="92"/>
      <c r="J97" s="92"/>
      <c r="K97" s="92"/>
      <c r="L97" s="92"/>
      <c r="M97" s="92"/>
      <c r="N97" s="92"/>
      <c r="O97" s="153"/>
      <c r="P97" s="131"/>
      <c r="Q97" s="17"/>
      <c r="R97" s="90"/>
      <c r="S97" s="90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Z97" s="106"/>
      <c r="BA97" s="91"/>
      <c r="BB97" s="91"/>
      <c r="BC97" s="91"/>
      <c r="BD97" s="91"/>
      <c r="BE97" s="91"/>
      <c r="BF97" s="91"/>
      <c r="BG97" s="91"/>
      <c r="BH97" s="91">
        <f>S97</f>
        <v>0</v>
      </c>
      <c r="BI97" s="91"/>
      <c r="BJ97" s="86"/>
      <c r="BW97" s="17"/>
      <c r="BX97" s="86"/>
      <c r="BY97" s="17"/>
      <c r="BZ97" s="17"/>
      <c r="CA97" s="17"/>
      <c r="CB97" s="17"/>
      <c r="CC97" s="17"/>
      <c r="CD97" s="17"/>
      <c r="CE97" s="107"/>
      <c r="CG97" s="92"/>
      <c r="CH97" s="92"/>
      <c r="CI97" s="92"/>
      <c r="CJ97" s="92"/>
    </row>
    <row r="98" spans="1:88" ht="13.5">
      <c r="A98" s="140"/>
      <c r="B98" s="154"/>
      <c r="C98" s="17"/>
      <c r="D98" s="92"/>
      <c r="E98" s="92"/>
      <c r="G98" s="92"/>
      <c r="H98" s="92"/>
      <c r="I98" s="92"/>
      <c r="J98" s="92"/>
      <c r="K98" s="92"/>
      <c r="L98" s="92"/>
      <c r="M98" s="92"/>
      <c r="N98" s="92"/>
      <c r="O98" s="153"/>
      <c r="P98" s="131"/>
      <c r="Q98" s="17"/>
      <c r="R98" s="90"/>
      <c r="S98" s="90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Z98" s="106"/>
      <c r="BA98" s="91"/>
      <c r="BB98" s="91"/>
      <c r="BC98" s="91"/>
      <c r="BD98" s="91"/>
      <c r="BE98" s="91"/>
      <c r="BF98" s="91"/>
      <c r="BG98" s="91"/>
      <c r="BH98" s="91"/>
      <c r="BI98" s="91"/>
      <c r="BJ98" s="86"/>
      <c r="BW98" s="17"/>
      <c r="BX98" s="17"/>
      <c r="BY98" s="17"/>
      <c r="BZ98" s="17"/>
      <c r="CA98" s="17"/>
      <c r="CB98" s="17"/>
      <c r="CC98" s="17"/>
      <c r="CD98" s="86"/>
      <c r="CE98" s="155"/>
      <c r="CG98" s="92"/>
      <c r="CH98" s="92"/>
      <c r="CI98" s="92"/>
      <c r="CJ98" s="92"/>
    </row>
    <row r="99" spans="1:88" ht="13.5">
      <c r="A99" s="140"/>
      <c r="B99" s="154"/>
      <c r="C99" s="17"/>
      <c r="D99" s="92"/>
      <c r="E99" s="92"/>
      <c r="G99" s="92"/>
      <c r="H99" s="92"/>
      <c r="I99" s="92"/>
      <c r="J99" s="92"/>
      <c r="K99" s="92"/>
      <c r="L99" s="92"/>
      <c r="M99" s="92"/>
      <c r="N99" s="92"/>
      <c r="O99" s="153"/>
      <c r="P99" s="131"/>
      <c r="Q99" s="17"/>
      <c r="R99" s="90"/>
      <c r="S99" s="90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Z99" s="106"/>
      <c r="BA99" s="91"/>
      <c r="BB99" s="91"/>
      <c r="BC99" s="91"/>
      <c r="BD99" s="91"/>
      <c r="BE99" s="91"/>
      <c r="BF99" s="91"/>
      <c r="BG99" s="91"/>
      <c r="BH99" s="91">
        <f>S99</f>
        <v>0</v>
      </c>
      <c r="BI99" s="91"/>
      <c r="BJ99" s="86"/>
      <c r="BK99" s="86"/>
      <c r="BL99" s="91"/>
      <c r="BM99" s="91"/>
      <c r="BN99" s="91"/>
      <c r="BO99" s="91"/>
      <c r="BP99" s="91"/>
      <c r="BQ99" s="91"/>
      <c r="BR99" s="91"/>
      <c r="BS99" s="91"/>
      <c r="BT99" s="91"/>
      <c r="BU99" s="138"/>
      <c r="BV99" s="138"/>
      <c r="BW99" s="17"/>
      <c r="BX99" s="17"/>
      <c r="BY99" s="17"/>
      <c r="BZ99" s="17"/>
      <c r="CA99" s="17"/>
      <c r="CB99" s="17"/>
      <c r="CC99" s="17"/>
      <c r="CD99" s="17"/>
      <c r="CE99" s="107"/>
      <c r="CG99" s="92"/>
      <c r="CH99" s="92"/>
      <c r="CI99" s="92"/>
      <c r="CJ99" s="92"/>
    </row>
    <row r="100" spans="1:88" ht="13.5">
      <c r="A100" s="140"/>
      <c r="B100" s="154"/>
      <c r="C100" s="17"/>
      <c r="D100" s="92"/>
      <c r="E100" s="92"/>
      <c r="G100" s="92"/>
      <c r="H100" s="92"/>
      <c r="I100" s="92"/>
      <c r="J100" s="92"/>
      <c r="K100" s="92"/>
      <c r="L100" s="92"/>
      <c r="M100" s="92"/>
      <c r="N100" s="92"/>
      <c r="O100" s="153"/>
      <c r="P100" s="131"/>
      <c r="Q100" s="17"/>
      <c r="R100" s="86"/>
      <c r="S100" s="111"/>
      <c r="AZ100" s="156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8"/>
      <c r="BX100" s="18"/>
      <c r="BY100" s="18"/>
      <c r="BZ100" s="18"/>
      <c r="CA100" s="18"/>
      <c r="CB100" s="18"/>
      <c r="CC100" s="18"/>
      <c r="CD100" s="18"/>
      <c r="CE100" s="157"/>
      <c r="CG100" s="92"/>
      <c r="CH100" s="92"/>
      <c r="CI100" s="92"/>
      <c r="CJ100" s="92"/>
    </row>
    <row r="101" spans="1:106" s="160" customFormat="1" ht="13.5">
      <c r="A101" s="158"/>
      <c r="B101" s="159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2"/>
      <c r="CQ101" s="163"/>
      <c r="CR101" s="163"/>
      <c r="CS101" s="162"/>
      <c r="CT101" s="164"/>
      <c r="CU101" s="164"/>
      <c r="CV101" s="165"/>
      <c r="CW101" s="164"/>
      <c r="CX101" s="164"/>
      <c r="CY101" s="164"/>
      <c r="CZ101" s="164"/>
      <c r="DA101" s="164"/>
      <c r="DB101" s="166"/>
    </row>
    <row r="102" spans="1:2" s="25" customFormat="1" ht="13.5">
      <c r="A102" s="140"/>
      <c r="B102" s="154"/>
    </row>
    <row r="103" spans="1:23" s="25" customFormat="1" ht="13.5">
      <c r="A103" s="140"/>
      <c r="B103" s="154"/>
      <c r="C103" s="167"/>
      <c r="U103" s="168"/>
      <c r="V103" s="168"/>
      <c r="W103" s="168"/>
    </row>
    <row r="104" spans="1:219" s="5" customFormat="1" ht="13.5">
      <c r="A104" s="76"/>
      <c r="D104" s="169"/>
      <c r="E104" s="170" t="s">
        <v>21</v>
      </c>
      <c r="F104" s="169"/>
      <c r="G104" s="23"/>
      <c r="H104" s="171" t="s">
        <v>84</v>
      </c>
      <c r="I104" s="23"/>
      <c r="J104" s="23"/>
      <c r="AA104" s="172"/>
      <c r="AB104" s="174"/>
      <c r="AC104" s="173"/>
      <c r="AD104" s="173"/>
      <c r="AE104" s="173"/>
      <c r="AF104" s="173"/>
      <c r="AG104" s="174"/>
      <c r="AH104" s="174"/>
      <c r="AI104" s="174" t="s">
        <v>109</v>
      </c>
      <c r="AJ104" s="174"/>
      <c r="AK104" s="175"/>
      <c r="AL104" s="175"/>
      <c r="AM104" s="175"/>
      <c r="AN104" s="176"/>
      <c r="AO104" s="172"/>
      <c r="AP104" s="172"/>
      <c r="AQ104" s="172"/>
      <c r="AR104" s="174"/>
      <c r="AS104" s="177"/>
      <c r="AT104" s="174"/>
      <c r="AU104" s="174"/>
      <c r="AV104" s="172"/>
      <c r="AW104" s="172"/>
      <c r="CF104" s="25"/>
      <c r="CG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</row>
    <row r="105" spans="1:231" s="180" customFormat="1" ht="12.75">
      <c r="A105" s="178" t="s">
        <v>85</v>
      </c>
      <c r="B105" s="179" t="s">
        <v>86</v>
      </c>
      <c r="C105" s="178" t="s">
        <v>87</v>
      </c>
      <c r="D105" s="181" t="s">
        <v>18</v>
      </c>
      <c r="E105" s="181" t="s">
        <v>19</v>
      </c>
      <c r="F105" s="181" t="s">
        <v>20</v>
      </c>
      <c r="G105" s="182" t="s">
        <v>18</v>
      </c>
      <c r="H105" s="182" t="s">
        <v>19</v>
      </c>
      <c r="I105" s="182" t="s">
        <v>20</v>
      </c>
      <c r="J105" s="182" t="s">
        <v>88</v>
      </c>
      <c r="K105" s="178" t="s">
        <v>89</v>
      </c>
      <c r="L105" s="178" t="s">
        <v>90</v>
      </c>
      <c r="M105" s="180" t="s">
        <v>22</v>
      </c>
      <c r="N105" s="180" t="s">
        <v>110</v>
      </c>
      <c r="O105" s="178" t="s">
        <v>102</v>
      </c>
      <c r="P105" s="178" t="s">
        <v>107</v>
      </c>
      <c r="Q105" s="178" t="s">
        <v>108</v>
      </c>
      <c r="R105" s="219" t="s">
        <v>111</v>
      </c>
      <c r="S105" s="219" t="s">
        <v>112</v>
      </c>
      <c r="T105" s="220" t="s">
        <v>113</v>
      </c>
      <c r="U105" s="220" t="s">
        <v>106</v>
      </c>
      <c r="V105" s="220" t="s">
        <v>104</v>
      </c>
      <c r="W105" s="221" t="s">
        <v>105</v>
      </c>
      <c r="X105" s="219" t="s">
        <v>114</v>
      </c>
      <c r="Y105" s="178" t="s">
        <v>91</v>
      </c>
      <c r="Z105" s="178" t="s">
        <v>92</v>
      </c>
      <c r="AA105" s="178" t="s">
        <v>93</v>
      </c>
      <c r="AB105" s="178" t="s">
        <v>94</v>
      </c>
      <c r="AC105" s="178" t="s">
        <v>95</v>
      </c>
      <c r="AD105" s="178" t="s">
        <v>96</v>
      </c>
      <c r="AE105" s="178" t="s">
        <v>97</v>
      </c>
      <c r="AF105" s="179" t="s">
        <v>98</v>
      </c>
      <c r="AG105" s="179" t="s">
        <v>99</v>
      </c>
      <c r="AH105" s="179" t="s">
        <v>100</v>
      </c>
      <c r="AI105" s="178" t="s">
        <v>101</v>
      </c>
      <c r="AJ105" s="180" t="s">
        <v>115</v>
      </c>
      <c r="AK105" s="180" t="s">
        <v>116</v>
      </c>
      <c r="AL105" s="180" t="s">
        <v>117</v>
      </c>
      <c r="AM105" s="22">
        <v>1</v>
      </c>
      <c r="AN105" s="22">
        <v>2</v>
      </c>
      <c r="AO105" s="22">
        <v>3</v>
      </c>
      <c r="AP105" s="22">
        <v>4</v>
      </c>
      <c r="AQ105" s="22">
        <v>5</v>
      </c>
      <c r="AR105" s="22">
        <v>6</v>
      </c>
      <c r="AS105" s="22">
        <v>7</v>
      </c>
      <c r="AT105" s="22">
        <v>8</v>
      </c>
      <c r="AU105" s="22">
        <v>9</v>
      </c>
      <c r="AV105" s="22">
        <v>10</v>
      </c>
      <c r="AW105" s="22">
        <v>11</v>
      </c>
      <c r="AX105" s="22">
        <v>12</v>
      </c>
      <c r="AY105" s="22">
        <v>13</v>
      </c>
      <c r="AZ105" s="22">
        <v>14</v>
      </c>
      <c r="BA105" s="22">
        <v>15</v>
      </c>
      <c r="BB105" s="22">
        <v>16</v>
      </c>
      <c r="BC105" s="22">
        <v>17</v>
      </c>
      <c r="BD105" s="22">
        <v>18</v>
      </c>
      <c r="BE105" s="22">
        <v>19</v>
      </c>
      <c r="BF105" s="22">
        <v>20</v>
      </c>
      <c r="BG105" s="22">
        <v>21</v>
      </c>
      <c r="BH105" s="22">
        <v>22</v>
      </c>
      <c r="BI105" s="22">
        <v>23</v>
      </c>
      <c r="BJ105" s="22">
        <v>24</v>
      </c>
      <c r="BK105" s="22">
        <v>25</v>
      </c>
      <c r="BL105" s="22">
        <v>26</v>
      </c>
      <c r="BM105" s="22">
        <v>27</v>
      </c>
      <c r="BN105" s="22">
        <v>28</v>
      </c>
      <c r="BO105" s="22">
        <v>29</v>
      </c>
      <c r="BP105" s="22">
        <v>30</v>
      </c>
      <c r="BQ105" s="22">
        <v>31</v>
      </c>
      <c r="BR105" s="22">
        <v>32</v>
      </c>
      <c r="BS105" s="22">
        <v>33</v>
      </c>
      <c r="BT105" s="22">
        <v>34</v>
      </c>
      <c r="BU105" s="22">
        <v>35</v>
      </c>
      <c r="BV105" s="22">
        <v>36</v>
      </c>
      <c r="BW105" s="22">
        <v>37</v>
      </c>
      <c r="BX105" s="22">
        <v>38</v>
      </c>
      <c r="BY105" s="22">
        <v>39</v>
      </c>
      <c r="BZ105" s="22">
        <v>40</v>
      </c>
      <c r="CA105" s="22">
        <v>41</v>
      </c>
      <c r="CB105" s="22">
        <v>42</v>
      </c>
      <c r="CC105" s="22">
        <v>43</v>
      </c>
      <c r="CD105" s="22">
        <v>44</v>
      </c>
      <c r="CE105" s="22">
        <v>45</v>
      </c>
      <c r="CF105" s="22">
        <v>46</v>
      </c>
      <c r="CG105" s="22">
        <v>47</v>
      </c>
      <c r="CH105" s="22">
        <v>48</v>
      </c>
      <c r="CI105" s="22">
        <v>49</v>
      </c>
      <c r="CJ105" s="22">
        <v>50</v>
      </c>
      <c r="CK105" s="22">
        <v>51</v>
      </c>
      <c r="CL105" s="22">
        <v>52</v>
      </c>
      <c r="CM105" s="22">
        <v>53</v>
      </c>
      <c r="CN105" s="22">
        <v>54</v>
      </c>
      <c r="CO105" s="22">
        <v>55</v>
      </c>
      <c r="CP105" s="22">
        <v>56</v>
      </c>
      <c r="CQ105" s="22">
        <v>57</v>
      </c>
      <c r="CR105" s="22">
        <v>58</v>
      </c>
      <c r="CS105" s="22">
        <v>59</v>
      </c>
      <c r="CT105" s="22">
        <v>60</v>
      </c>
      <c r="CU105" s="22">
        <v>61</v>
      </c>
      <c r="CV105" s="22">
        <v>62</v>
      </c>
      <c r="CW105" s="22">
        <v>63</v>
      </c>
      <c r="CX105" s="22">
        <v>64</v>
      </c>
      <c r="CY105" s="22">
        <v>65</v>
      </c>
      <c r="CZ105" s="22">
        <v>66</v>
      </c>
      <c r="DA105" s="22">
        <v>67</v>
      </c>
      <c r="DB105" s="22">
        <v>68</v>
      </c>
      <c r="DC105" s="22">
        <v>69</v>
      </c>
      <c r="DD105" s="22">
        <v>70</v>
      </c>
      <c r="DE105" s="22">
        <v>71</v>
      </c>
      <c r="DF105" s="22">
        <v>72</v>
      </c>
      <c r="DG105" s="22">
        <v>73</v>
      </c>
      <c r="DH105" s="22">
        <v>74</v>
      </c>
      <c r="DI105" s="22">
        <v>75</v>
      </c>
      <c r="DJ105" s="22">
        <v>76</v>
      </c>
      <c r="DK105" s="22">
        <v>77</v>
      </c>
      <c r="DL105" s="183" t="s">
        <v>9</v>
      </c>
      <c r="DM105" s="184" t="s">
        <v>10</v>
      </c>
      <c r="DN105" s="184" t="s">
        <v>14</v>
      </c>
      <c r="DO105" s="183" t="s">
        <v>16</v>
      </c>
      <c r="DP105" s="183" t="s">
        <v>17</v>
      </c>
      <c r="DQ105" s="184" t="s">
        <v>6</v>
      </c>
      <c r="DR105" s="185" t="s">
        <v>8</v>
      </c>
      <c r="DS105" s="183" t="s">
        <v>12</v>
      </c>
      <c r="DT105" s="183" t="s">
        <v>15</v>
      </c>
      <c r="DU105" s="184" t="s">
        <v>13</v>
      </c>
      <c r="DV105" s="183" t="s">
        <v>7</v>
      </c>
      <c r="DW105" s="183" t="s">
        <v>11</v>
      </c>
      <c r="DX105" s="184" t="s">
        <v>103</v>
      </c>
      <c r="EK105" s="222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2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5"/>
      <c r="FJ105" s="225"/>
      <c r="FK105" s="2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186"/>
      <c r="HN105" s="186"/>
      <c r="HO105" s="186"/>
      <c r="HP105" s="186"/>
      <c r="HQ105" s="186"/>
      <c r="HR105" s="186"/>
      <c r="HS105" s="186"/>
      <c r="HT105" s="186"/>
      <c r="HU105" s="186"/>
      <c r="HV105" s="186"/>
      <c r="HW105" s="186"/>
    </row>
    <row r="106" spans="2:231" s="187" customFormat="1" ht="12.75">
      <c r="B106" s="188">
        <f>'STQ-77'!E3</f>
        <v>0</v>
      </c>
      <c r="C106" s="188">
        <f>'STQ-77'!E5</f>
        <v>0</v>
      </c>
      <c r="D106" s="188">
        <f>'STQ-77'!O3</f>
        <v>0</v>
      </c>
      <c r="E106" s="188">
        <f>'STQ-77'!P3</f>
        <v>0</v>
      </c>
      <c r="F106" s="188">
        <f>'STQ-77'!Q3</f>
        <v>0</v>
      </c>
      <c r="G106" s="188">
        <f>'STQ-77'!O4</f>
        <v>0</v>
      </c>
      <c r="H106" s="188">
        <f>'STQ-77'!P4</f>
        <v>0</v>
      </c>
      <c r="I106" s="188">
        <f>'STQ-77'!Q4</f>
        <v>0</v>
      </c>
      <c r="J106" s="188">
        <f>'STQ-77'!L6</f>
        <v>0</v>
      </c>
      <c r="K106" s="188">
        <f>'STQ-77'!L3</f>
        <v>0</v>
      </c>
      <c r="L106" s="188">
        <f>'STQ-77'!I8</f>
        <v>0</v>
      </c>
      <c r="M106" s="187">
        <f>'STQ-77'!E4</f>
        <v>0</v>
      </c>
      <c r="N106" s="187">
        <f>'STQ-77'!G9</f>
        <v>0</v>
      </c>
      <c r="O106" s="187">
        <f>'STQ-77'!H5</f>
        <v>0</v>
      </c>
      <c r="P106" s="187">
        <f>'STQ-77'!L7</f>
        <v>0</v>
      </c>
      <c r="Q106" s="187">
        <f>'STQ-77'!L8</f>
        <v>0</v>
      </c>
      <c r="R106" s="187">
        <f>'STQ-77'!U7</f>
        <v>0</v>
      </c>
      <c r="T106" s="187">
        <f>'STQ-77'!U3</f>
        <v>0</v>
      </c>
      <c r="U106" s="187">
        <f>'STQ-77'!U6</f>
        <v>0</v>
      </c>
      <c r="V106" s="187">
        <f>'STQ-77'!U4</f>
        <v>0</v>
      </c>
      <c r="W106" s="187">
        <f>'STQ-77'!U5</f>
        <v>0</v>
      </c>
      <c r="X106" s="189">
        <f>'STQ-77'!L4</f>
        <v>0</v>
      </c>
      <c r="Y106" s="188">
        <f>'STQ-77'!G6</f>
        <v>0</v>
      </c>
      <c r="Z106" s="188">
        <f>'STQ-77'!I6</f>
        <v>0</v>
      </c>
      <c r="AA106" s="188">
        <f>'STQ-77'!O7</f>
        <v>0</v>
      </c>
      <c r="AB106" s="189">
        <f>'STQ-77'!O8</f>
        <v>0</v>
      </c>
      <c r="AC106" s="189">
        <f>'STQ-77'!L5</f>
        <v>0</v>
      </c>
      <c r="AD106" s="189">
        <f>'STQ-77'!O5</f>
        <v>0</v>
      </c>
      <c r="AE106" s="189">
        <f>'STQ-77'!G7</f>
        <v>0</v>
      </c>
      <c r="AF106" s="189">
        <f>'STQ-77'!I7</f>
        <v>0</v>
      </c>
      <c r="AG106" s="187">
        <f>'STQ-77'!Q7</f>
        <v>0</v>
      </c>
      <c r="AH106" s="189">
        <f>'STQ-77'!Q8</f>
        <v>0</v>
      </c>
      <c r="AI106" s="189">
        <f>'STQ-77'!U9</f>
        <v>0</v>
      </c>
      <c r="AJ106" s="187">
        <f>'STQ-77'!F93</f>
        <v>0</v>
      </c>
      <c r="AK106" s="187">
        <f>'STQ-77'!I93</f>
        <v>0</v>
      </c>
      <c r="AL106" s="187">
        <f>'STQ-77'!O93</f>
        <v>0</v>
      </c>
      <c r="AM106" s="190">
        <f>B16</f>
        <v>0</v>
      </c>
      <c r="AN106" s="190">
        <f>B17</f>
        <v>0</v>
      </c>
      <c r="AO106" s="190">
        <f>B18</f>
        <v>0</v>
      </c>
      <c r="AP106" s="190">
        <f>B19</f>
        <v>0</v>
      </c>
      <c r="AQ106" s="190">
        <f>B20</f>
        <v>0</v>
      </c>
      <c r="AR106" s="190">
        <f>B21</f>
        <v>0</v>
      </c>
      <c r="AS106" s="190">
        <f>B22</f>
        <v>0</v>
      </c>
      <c r="AT106" s="190">
        <f>B23</f>
        <v>0</v>
      </c>
      <c r="AU106" s="190">
        <f>B24</f>
        <v>0</v>
      </c>
      <c r="AV106" s="190">
        <f>B25</f>
        <v>0</v>
      </c>
      <c r="AW106" s="190">
        <f>B26</f>
        <v>0</v>
      </c>
      <c r="AX106" s="190">
        <f>B27</f>
        <v>0</v>
      </c>
      <c r="AY106" s="190">
        <f>B28</f>
        <v>0</v>
      </c>
      <c r="AZ106" s="190">
        <f>B29</f>
        <v>0</v>
      </c>
      <c r="BA106" s="190">
        <f>B30</f>
        <v>0</v>
      </c>
      <c r="BB106" s="190">
        <f>B31</f>
        <v>0</v>
      </c>
      <c r="BC106" s="190">
        <f>B32</f>
        <v>0</v>
      </c>
      <c r="BD106" s="190">
        <f>B33</f>
        <v>0</v>
      </c>
      <c r="BE106" s="190">
        <f>B34</f>
        <v>0</v>
      </c>
      <c r="BF106" s="190">
        <f>B35</f>
        <v>0</v>
      </c>
      <c r="BG106" s="190">
        <f>B36</f>
        <v>0</v>
      </c>
      <c r="BH106" s="190">
        <f>B37</f>
        <v>0</v>
      </c>
      <c r="BI106" s="190">
        <f>B38</f>
        <v>0</v>
      </c>
      <c r="BJ106" s="190">
        <f>B39</f>
        <v>0</v>
      </c>
      <c r="BK106" s="190">
        <f>B40</f>
        <v>0</v>
      </c>
      <c r="BL106" s="190">
        <f>B41</f>
        <v>0</v>
      </c>
      <c r="BM106" s="190">
        <f>B42</f>
        <v>0</v>
      </c>
      <c r="BN106" s="190">
        <f>B43</f>
        <v>0</v>
      </c>
      <c r="BO106" s="190">
        <f>B44</f>
        <v>0</v>
      </c>
      <c r="BP106" s="190">
        <f>B45</f>
        <v>0</v>
      </c>
      <c r="BQ106" s="190">
        <f>B46</f>
        <v>0</v>
      </c>
      <c r="BR106" s="190">
        <f>B47</f>
        <v>0</v>
      </c>
      <c r="BS106" s="190">
        <f>B48</f>
        <v>0</v>
      </c>
      <c r="BT106" s="190">
        <f>B49</f>
        <v>0</v>
      </c>
      <c r="BU106" s="190">
        <f>B50</f>
        <v>0</v>
      </c>
      <c r="BV106" s="190">
        <f>B51</f>
        <v>0</v>
      </c>
      <c r="BW106" s="190">
        <f>B52</f>
        <v>0</v>
      </c>
      <c r="BX106" s="190">
        <f>B53</f>
        <v>0</v>
      </c>
      <c r="BY106" s="190">
        <f>B54</f>
        <v>0</v>
      </c>
      <c r="BZ106" s="190">
        <f>B55</f>
        <v>0</v>
      </c>
      <c r="CA106" s="190">
        <f>B56</f>
        <v>0</v>
      </c>
      <c r="CB106" s="190">
        <f>B57</f>
        <v>0</v>
      </c>
      <c r="CC106" s="190">
        <f>B58</f>
        <v>0</v>
      </c>
      <c r="CD106" s="190">
        <f>B59</f>
        <v>0</v>
      </c>
      <c r="CE106" s="190">
        <f>B60</f>
        <v>0</v>
      </c>
      <c r="CF106" s="190">
        <f>B61</f>
        <v>0</v>
      </c>
      <c r="CG106" s="190">
        <f>B62</f>
        <v>0</v>
      </c>
      <c r="CH106" s="190">
        <f>B63</f>
        <v>0</v>
      </c>
      <c r="CI106" s="190">
        <f>B64</f>
        <v>0</v>
      </c>
      <c r="CJ106" s="190">
        <f>B65</f>
        <v>0</v>
      </c>
      <c r="CK106" s="190">
        <f>B66</f>
        <v>0</v>
      </c>
      <c r="CL106" s="190">
        <f>B67</f>
        <v>0</v>
      </c>
      <c r="CM106" s="190">
        <f>B68</f>
        <v>0</v>
      </c>
      <c r="CN106" s="190">
        <f>B69</f>
        <v>0</v>
      </c>
      <c r="CO106" s="190">
        <f>B70</f>
        <v>0</v>
      </c>
      <c r="CP106" s="190">
        <f>B71</f>
        <v>0</v>
      </c>
      <c r="CQ106" s="190">
        <f>B72</f>
        <v>0</v>
      </c>
      <c r="CR106" s="190">
        <f>B73</f>
        <v>0</v>
      </c>
      <c r="CS106" s="190">
        <f>B74</f>
        <v>0</v>
      </c>
      <c r="CT106" s="190">
        <f>B75</f>
        <v>0</v>
      </c>
      <c r="CU106" s="190">
        <f>B76</f>
        <v>0</v>
      </c>
      <c r="CV106" s="190">
        <f>B77</f>
        <v>0</v>
      </c>
      <c r="CW106" s="190">
        <f>B78</f>
        <v>0</v>
      </c>
      <c r="CX106" s="190">
        <f>B79</f>
        <v>0</v>
      </c>
      <c r="CY106" s="190">
        <f>B80</f>
        <v>0</v>
      </c>
      <c r="CZ106" s="190">
        <f>B81</f>
        <v>0</v>
      </c>
      <c r="DA106" s="190">
        <f>B82</f>
        <v>0</v>
      </c>
      <c r="DB106" s="190">
        <f>B83</f>
        <v>0</v>
      </c>
      <c r="DC106" s="190">
        <f>B84</f>
        <v>0</v>
      </c>
      <c r="DD106" s="190">
        <f>B85</f>
        <v>0</v>
      </c>
      <c r="DE106" s="190">
        <f>B86</f>
        <v>0</v>
      </c>
      <c r="DF106" s="190">
        <f>B87</f>
        <v>0</v>
      </c>
      <c r="DG106" s="190">
        <f>B88</f>
        <v>0</v>
      </c>
      <c r="DH106" s="190">
        <f>B89</f>
        <v>0</v>
      </c>
      <c r="DI106" s="190">
        <f>B90</f>
        <v>0</v>
      </c>
      <c r="DJ106" s="190">
        <f>B91</f>
        <v>0</v>
      </c>
      <c r="DK106" s="190">
        <f>B92</f>
        <v>0</v>
      </c>
      <c r="DL106" s="191" t="e">
        <f>AM106+AZ106+BM106+BZ106+CY106+IF(CM106=1,4,IF(CM106=2,3,IF(CM106=3,2,IF(CM106=4,1,"N/A"))))</f>
        <v>#VALUE!</v>
      </c>
      <c r="DM106" s="191">
        <f>AO106+BB106+BO106+CB106+CO106+BQ106</f>
        <v>0</v>
      </c>
      <c r="DN106" s="191" t="e">
        <f>BH106+CH106+CU106+DG106+IF(AU106=1,4,IF(AU106=2,3,IF(AU106=3,2,IF(AU106=4,1,"N/A"))))+CN106</f>
        <v>#VALUE!</v>
      </c>
      <c r="DO106" s="191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91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91" t="e">
        <f>BF106+IF(BU106=1,4,IF(BU106=2,3,IF(BU106=3,2,IF(BU106=4,1,"N/A"))))+CJ106+IF(CL106=1,4,IF(CL106=2,3,IF(CL106=3,2,IF(CL106=4,1,"N/A"))))+DJ106+CW106</f>
        <v>#VALUE!</v>
      </c>
      <c r="DR106" s="191" t="e">
        <f>AX106+BX106+CK106+IF(BK106=1,4,IF(BK106=2,3,IF(BK106=3,2,IF(BK106=4,1,"N/A"))))+BV106++IF(CA106=1,4,IF(CA106=2,3,IF(CA106=3,2,IF(CA106=4,1,"N/A"))))</f>
        <v>#VALUE!</v>
      </c>
      <c r="DS106" s="192" t="e">
        <f>AN106+AV106+BI106+CI106+DC106+IF(BW106=1,4,IF(BW106=2,3,IF(BW106=3,2,IF(BW106=4,1,"N/A"))))</f>
        <v>#VALUE!</v>
      </c>
      <c r="DT106" s="191" t="e">
        <f>IF(AQ106=1,4,IF(AQ106=2,3,IF(AQ106=3,2,IF(AQ106=4,1,"N/A"))))++IF(BA106=1,4,IF(BA106=2,3,IF(BA106=3,2,IF(BA106=4,1,"N/A"))))+DI106+CV106+CX106+CD106</f>
        <v>#VALUE!</v>
      </c>
      <c r="DU106" s="191" t="e">
        <f>AT106+BJ106+BN106+IF(AW106=1,4,IF(AW106=2,3,IF(AW106=3,2,IF(AW106=4,1,"N/A"))))+CQ106+BD106</f>
        <v>#VALUE!</v>
      </c>
      <c r="DV106" s="191">
        <f>AS106+BS106+CF106+CS106+DE106+DH106</f>
        <v>0</v>
      </c>
      <c r="DW106" s="191">
        <f>BG106+BT106+CG106+DF106+CT106+DA106</f>
        <v>0</v>
      </c>
      <c r="DX106" s="193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194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</row>
    <row r="107" spans="1:141" s="86" customFormat="1" ht="13.5">
      <c r="A107" s="140"/>
      <c r="B107" s="15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P107" s="131"/>
      <c r="Q107" s="17"/>
      <c r="R107" s="17"/>
      <c r="S107" s="17"/>
      <c r="T107" s="195"/>
      <c r="V107" s="195"/>
      <c r="W107" s="195"/>
      <c r="AD107" s="17"/>
      <c r="AE107" s="17"/>
      <c r="AF107" s="17"/>
      <c r="AG107" s="17"/>
      <c r="AH107" s="17"/>
      <c r="AI107" s="17"/>
      <c r="AJ107" s="17"/>
      <c r="AK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</row>
    <row r="108" spans="1:141" s="86" customFormat="1" ht="13.5">
      <c r="A108" s="140"/>
      <c r="B108" s="15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5"/>
      <c r="P108" s="5"/>
      <c r="Q108" s="17"/>
      <c r="R108" s="17"/>
      <c r="S108" s="17"/>
      <c r="T108" s="195"/>
      <c r="U108" s="195"/>
      <c r="V108" s="196"/>
      <c r="W108" s="195"/>
      <c r="AD108" s="17"/>
      <c r="AE108" s="17"/>
      <c r="AF108" s="17"/>
      <c r="AG108" s="17"/>
      <c r="AH108" s="17"/>
      <c r="AI108" s="17"/>
      <c r="AJ108" s="17"/>
      <c r="AK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6"/>
      <c r="EK108" s="227"/>
    </row>
    <row r="109" spans="1:141" s="86" customFormat="1" ht="13.5">
      <c r="A109" s="140"/>
      <c r="B109" s="15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Q109" s="17"/>
      <c r="R109" s="17"/>
      <c r="S109" s="17"/>
      <c r="T109" s="195"/>
      <c r="U109" s="195"/>
      <c r="V109" s="195"/>
      <c r="W109" s="195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EK109" s="228"/>
    </row>
    <row r="110" spans="1:88" s="86" customFormat="1" ht="13.5">
      <c r="A110" s="140"/>
      <c r="B110" s="154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Q110" s="17"/>
      <c r="R110" s="17"/>
      <c r="S110" s="17"/>
      <c r="T110" s="195"/>
      <c r="U110" s="195"/>
      <c r="V110" s="195"/>
      <c r="W110" s="196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</row>
    <row r="111" spans="1:88" s="86" customFormat="1" ht="13.5">
      <c r="A111" s="140"/>
      <c r="B111" s="15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95"/>
      <c r="U111" s="195"/>
      <c r="V111" s="195"/>
      <c r="W111" s="195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</row>
    <row r="112" spans="1:88" s="86" customFormat="1" ht="13.5">
      <c r="A112" s="140"/>
      <c r="B112" s="154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95"/>
      <c r="U112" s="195"/>
      <c r="V112" s="195"/>
      <c r="W112" s="196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</row>
    <row r="113" spans="1:88" s="86" customFormat="1" ht="13.5">
      <c r="A113" s="140"/>
      <c r="B113" s="154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95"/>
      <c r="U113" s="196"/>
      <c r="V113" s="195"/>
      <c r="W113" s="195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</row>
    <row r="114" spans="1:88" s="86" customFormat="1" ht="13.5">
      <c r="A114" s="140"/>
      <c r="B114" s="154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95"/>
      <c r="U114" s="195"/>
      <c r="V114" s="195"/>
      <c r="W114" s="195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</row>
    <row r="115" spans="1:88" s="86" customFormat="1" ht="13.5">
      <c r="A115" s="140"/>
      <c r="B115" s="15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95"/>
      <c r="U115" s="196"/>
      <c r="V115" s="195"/>
      <c r="W115" s="195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</row>
    <row r="116" spans="1:88" s="86" customFormat="1" ht="13.5">
      <c r="A116" s="140"/>
      <c r="B116" s="154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95"/>
      <c r="U116" s="195"/>
      <c r="V116" s="196"/>
      <c r="W116" s="195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</row>
    <row r="117" spans="1:88" s="86" customFormat="1" ht="13.5">
      <c r="A117" s="140"/>
      <c r="B117" s="15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95"/>
      <c r="U117" s="195"/>
      <c r="V117" s="17"/>
      <c r="W117" s="195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</row>
    <row r="118" spans="1:88" s="86" customFormat="1" ht="13.5">
      <c r="A118" s="140"/>
      <c r="B118" s="154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95"/>
      <c r="U118" s="195"/>
      <c r="V118" s="195"/>
      <c r="W118" s="196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</row>
    <row r="119" spans="1:88" s="86" customFormat="1" ht="13.5">
      <c r="A119" s="140"/>
      <c r="B119" s="15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95"/>
      <c r="U119" s="195"/>
      <c r="V119" s="196"/>
      <c r="W119" s="195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</row>
    <row r="120" spans="1:88" s="86" customFormat="1" ht="13.5">
      <c r="A120" s="140"/>
      <c r="B120" s="15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53"/>
      <c r="P120" s="131"/>
      <c r="Q120" s="17"/>
      <c r="R120" s="17"/>
      <c r="S120" s="17"/>
      <c r="T120" s="195"/>
      <c r="U120" s="195"/>
      <c r="V120" s="196"/>
      <c r="W120" s="195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</row>
    <row r="121" spans="1:88" s="86" customFormat="1" ht="13.5">
      <c r="A121" s="140"/>
      <c r="B121" s="15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30"/>
      <c r="P121" s="131"/>
      <c r="Q121" s="17"/>
      <c r="R121" s="17"/>
      <c r="S121" s="17"/>
      <c r="T121" s="195"/>
      <c r="U121" s="195"/>
      <c r="V121" s="195"/>
      <c r="W121" s="195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</row>
    <row r="122" spans="1:88" s="86" customFormat="1" ht="13.5">
      <c r="A122" s="140"/>
      <c r="B122" s="15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53"/>
      <c r="P122" s="131"/>
      <c r="Q122" s="17"/>
      <c r="R122" s="17"/>
      <c r="S122" s="17"/>
      <c r="T122" s="195"/>
      <c r="U122" s="195"/>
      <c r="V122" s="195"/>
      <c r="W122" s="195"/>
      <c r="X122" s="197"/>
      <c r="Y122" s="197"/>
      <c r="Z122" s="197"/>
      <c r="AA122" s="197"/>
      <c r="AB122" s="197"/>
      <c r="AC122" s="19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</row>
    <row r="123" spans="1:88" s="86" customFormat="1" ht="13.5">
      <c r="A123" s="140"/>
      <c r="B123" s="154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30"/>
      <c r="P123" s="131"/>
      <c r="Q123" s="17"/>
      <c r="R123" s="17"/>
      <c r="S123" s="17"/>
      <c r="T123" s="195"/>
      <c r="U123" s="195"/>
      <c r="V123" s="195"/>
      <c r="W123" s="195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</row>
    <row r="124" spans="1:88" s="86" customFormat="1" ht="13.5">
      <c r="A124" s="140"/>
      <c r="B124" s="154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95"/>
      <c r="U124" s="196"/>
      <c r="V124" s="195"/>
      <c r="W124" s="195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</row>
    <row r="125" spans="1:88" s="86" customFormat="1" ht="13.5">
      <c r="A125" s="140"/>
      <c r="B125" s="154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95"/>
      <c r="U125" s="195"/>
      <c r="V125" s="195"/>
      <c r="W125" s="195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</row>
    <row r="126" spans="1:88" s="86" customFormat="1" ht="13.5">
      <c r="A126" s="140"/>
      <c r="B126" s="154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95"/>
      <c r="U126" s="195"/>
      <c r="V126" s="195"/>
      <c r="W126" s="195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</row>
    <row r="127" spans="1:88" s="86" customFormat="1" ht="13.5">
      <c r="A127" s="140"/>
      <c r="B127" s="15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95"/>
      <c r="U127" s="195"/>
      <c r="V127" s="195"/>
      <c r="W127" s="195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</row>
    <row r="128" spans="1:88" s="86" customFormat="1" ht="13.5">
      <c r="A128" s="140"/>
      <c r="B128" s="154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95"/>
      <c r="U128" s="195"/>
      <c r="V128" s="195"/>
      <c r="W128" s="195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</row>
    <row r="129" spans="1:88" s="86" customFormat="1" ht="13.5">
      <c r="A129" s="140"/>
      <c r="B129" s="154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95"/>
      <c r="U129" s="196"/>
      <c r="V129" s="195"/>
      <c r="W129" s="195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</row>
    <row r="130" spans="1:88" s="86" customFormat="1" ht="13.5">
      <c r="A130" s="140"/>
      <c r="B130" s="154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95"/>
      <c r="U130" s="195"/>
      <c r="V130" s="195"/>
      <c r="W130" s="195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</row>
    <row r="131" spans="1:88" s="86" customFormat="1" ht="13.5">
      <c r="A131" s="140"/>
      <c r="B131" s="154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95"/>
      <c r="U131" s="195"/>
      <c r="V131" s="196"/>
      <c r="W131" s="195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</row>
    <row r="132" spans="1:88" s="86" customFormat="1" ht="13.5">
      <c r="A132" s="140"/>
      <c r="B132" s="154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95"/>
      <c r="U132" s="195"/>
      <c r="V132" s="195"/>
      <c r="W132" s="195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</row>
    <row r="133" spans="1:88" s="86" customFormat="1" ht="13.5">
      <c r="A133" s="140"/>
      <c r="B133" s="154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95"/>
      <c r="U133" s="195"/>
      <c r="V133" s="196"/>
      <c r="W133" s="195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</row>
    <row r="134" spans="1:88" s="86" customFormat="1" ht="13.5">
      <c r="A134" s="140"/>
      <c r="B134" s="154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95"/>
      <c r="U134" s="195"/>
      <c r="V134" s="195"/>
      <c r="W134" s="195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</row>
    <row r="135" spans="1:88" s="86" customFormat="1" ht="13.5">
      <c r="A135" s="140"/>
      <c r="B135" s="154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95"/>
      <c r="U135" s="195"/>
      <c r="V135" s="195"/>
      <c r="W135" s="195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</row>
    <row r="136" spans="1:88" s="86" customFormat="1" ht="13.5">
      <c r="A136" s="140"/>
      <c r="B136" s="154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95"/>
      <c r="U136" s="195"/>
      <c r="V136" s="195"/>
      <c r="W136" s="195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</row>
    <row r="137" spans="1:88" s="86" customFormat="1" ht="13.5">
      <c r="A137" s="140"/>
      <c r="B137" s="154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95"/>
      <c r="U137" s="196"/>
      <c r="V137" s="195"/>
      <c r="W137" s="195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</row>
    <row r="138" spans="1:88" s="86" customFormat="1" ht="13.5">
      <c r="A138" s="140"/>
      <c r="B138" s="154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95"/>
      <c r="U138" s="195"/>
      <c r="V138" s="195"/>
      <c r="W138" s="195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</row>
    <row r="139" spans="1:88" s="86" customFormat="1" ht="13.5">
      <c r="A139" s="140"/>
      <c r="B139" s="154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95"/>
      <c r="U139" s="195"/>
      <c r="V139" s="195"/>
      <c r="W139" s="195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</row>
    <row r="140" spans="1:88" s="86" customFormat="1" ht="13.5">
      <c r="A140" s="140"/>
      <c r="B140" s="154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95"/>
      <c r="U140" s="195"/>
      <c r="V140" s="196"/>
      <c r="W140" s="195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</row>
    <row r="141" spans="1:88" s="86" customFormat="1" ht="13.5">
      <c r="A141" s="140"/>
      <c r="B141" s="154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95"/>
      <c r="U141" s="196"/>
      <c r="V141" s="195"/>
      <c r="W141" s="195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</row>
    <row r="142" spans="1:88" s="86" customFormat="1" ht="13.5">
      <c r="A142" s="140"/>
      <c r="B142" s="154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53"/>
      <c r="P142" s="131"/>
      <c r="Q142" s="17"/>
      <c r="R142" s="17"/>
      <c r="S142" s="17"/>
      <c r="T142" s="195"/>
      <c r="U142" s="17"/>
      <c r="V142" s="196"/>
      <c r="W142" s="195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</row>
    <row r="143" spans="1:88" s="86" customFormat="1" ht="13.5">
      <c r="A143" s="140"/>
      <c r="B143" s="154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30"/>
      <c r="P143" s="131"/>
      <c r="Q143" s="17"/>
      <c r="R143" s="17"/>
      <c r="S143" s="17"/>
      <c r="T143" s="195"/>
      <c r="U143" s="195"/>
      <c r="V143" s="195"/>
      <c r="W143" s="195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</row>
    <row r="144" spans="1:88" s="86" customFormat="1" ht="13.5">
      <c r="A144" s="140"/>
      <c r="B144" s="154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53"/>
      <c r="P144" s="131"/>
      <c r="Q144" s="17"/>
      <c r="R144" s="17"/>
      <c r="S144" s="17"/>
      <c r="T144" s="195"/>
      <c r="U144" s="195"/>
      <c r="V144" s="196"/>
      <c r="W144" s="195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</row>
    <row r="145" spans="1:88" s="86" customFormat="1" ht="13.5">
      <c r="A145" s="140"/>
      <c r="B145" s="154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30"/>
      <c r="P145" s="131"/>
      <c r="Q145" s="17"/>
      <c r="R145" s="17"/>
      <c r="S145" s="17"/>
      <c r="T145" s="195"/>
      <c r="U145" s="196"/>
      <c r="V145" s="195"/>
      <c r="W145" s="195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</row>
    <row r="146" spans="1:88" s="86" customFormat="1" ht="13.5">
      <c r="A146" s="140"/>
      <c r="B146" s="154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95"/>
      <c r="U146" s="195"/>
      <c r="V146" s="195"/>
      <c r="W146" s="196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</row>
    <row r="147" spans="1:88" s="86" customFormat="1" ht="13.5">
      <c r="A147" s="140"/>
      <c r="B147" s="154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95"/>
      <c r="U147" s="196"/>
      <c r="V147" s="195"/>
      <c r="W147" s="195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</row>
    <row r="148" spans="1:88" s="86" customFormat="1" ht="13.5">
      <c r="A148" s="140"/>
      <c r="B148" s="154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95"/>
      <c r="U148" s="195"/>
      <c r="V148" s="196"/>
      <c r="W148" s="195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</row>
    <row r="149" spans="1:88" s="86" customFormat="1" ht="13.5">
      <c r="A149" s="140"/>
      <c r="B149" s="154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95"/>
      <c r="U149" s="195"/>
      <c r="V149" s="195"/>
      <c r="W149" s="195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</row>
    <row r="150" spans="1:88" s="86" customFormat="1" ht="13.5">
      <c r="A150" s="140"/>
      <c r="B150" s="154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95"/>
      <c r="U150" s="195"/>
      <c r="V150" s="196"/>
      <c r="W150" s="195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</row>
    <row r="151" spans="1:88" s="86" customFormat="1" ht="13.5">
      <c r="A151" s="140"/>
      <c r="B151" s="15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95"/>
      <c r="U151" s="195"/>
      <c r="V151" s="195"/>
      <c r="W151" s="195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</row>
    <row r="152" spans="1:88" s="86" customFormat="1" ht="13.5">
      <c r="A152" s="140"/>
      <c r="B152" s="154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95"/>
      <c r="U152" s="195"/>
      <c r="V152" s="195"/>
      <c r="W152" s="195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</row>
    <row r="153" spans="1:88" s="86" customFormat="1" ht="13.5">
      <c r="A153" s="140"/>
      <c r="B153" s="154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95"/>
      <c r="U153" s="195"/>
      <c r="V153" s="195"/>
      <c r="W153" s="196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</row>
    <row r="154" spans="1:88" s="86" customFormat="1" ht="13.5">
      <c r="A154" s="140"/>
      <c r="B154" s="154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95"/>
      <c r="U154" s="195"/>
      <c r="V154" s="196"/>
      <c r="W154" s="195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</row>
    <row r="155" spans="1:88" s="86" customFormat="1" ht="13.5">
      <c r="A155" s="140"/>
      <c r="B155" s="154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95"/>
      <c r="U155" s="196"/>
      <c r="V155" s="195"/>
      <c r="W155" s="195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</row>
    <row r="156" spans="1:88" s="86" customFormat="1" ht="13.5">
      <c r="A156" s="140"/>
      <c r="B156" s="154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95"/>
      <c r="U156" s="195"/>
      <c r="V156" s="196"/>
      <c r="W156" s="195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</row>
    <row r="157" spans="1:88" s="86" customFormat="1" ht="13.5">
      <c r="A157" s="140"/>
      <c r="B157" s="154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95"/>
      <c r="U157" s="195"/>
      <c r="V157" s="195"/>
      <c r="W157" s="195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</row>
    <row r="158" spans="1:88" s="86" customFormat="1" ht="13.5">
      <c r="A158" s="140"/>
      <c r="B158" s="154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95"/>
      <c r="U158" s="196"/>
      <c r="V158" s="195"/>
      <c r="W158" s="195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</row>
    <row r="159" spans="1:88" s="86" customFormat="1" ht="13.5">
      <c r="A159" s="140"/>
      <c r="B159" s="154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95"/>
      <c r="U159" s="195"/>
      <c r="V159" s="195"/>
      <c r="W159" s="195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</row>
    <row r="160" spans="1:88" s="86" customFormat="1" ht="15">
      <c r="A160" s="140"/>
      <c r="B160" s="154"/>
      <c r="C160" s="17"/>
      <c r="D160" s="20"/>
      <c r="E160" s="20"/>
      <c r="F160" s="17"/>
      <c r="G160" s="153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95"/>
      <c r="U160" s="195"/>
      <c r="V160" s="195"/>
      <c r="W160" s="195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</row>
    <row r="161" spans="1:88" s="86" customFormat="1" ht="13.5">
      <c r="A161" s="140"/>
      <c r="B161" s="154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95"/>
      <c r="U161" s="195"/>
      <c r="V161" s="195"/>
      <c r="W161" s="195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</row>
    <row r="162" spans="1:88" s="167" customFormat="1" ht="13.5">
      <c r="A162" s="198"/>
      <c r="B162" s="154"/>
      <c r="C162" s="199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199"/>
      <c r="S162" s="199"/>
      <c r="T162" s="199"/>
      <c r="U162" s="201"/>
      <c r="V162" s="201"/>
      <c r="W162" s="201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  <c r="CD162" s="199"/>
      <c r="CE162" s="199"/>
      <c r="CF162" s="199"/>
      <c r="CG162" s="199"/>
      <c r="CH162" s="199"/>
      <c r="CI162" s="199"/>
      <c r="CJ162" s="199"/>
    </row>
    <row r="163" spans="1:88" s="167" customFormat="1" ht="13.5">
      <c r="A163" s="198"/>
      <c r="B163" s="154"/>
      <c r="C163" s="199"/>
      <c r="D163" s="202"/>
      <c r="E163" s="202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</row>
    <row r="164" spans="2:88" s="167" customFormat="1" ht="13.5">
      <c r="B164" s="154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</row>
    <row r="165" spans="2:88" s="167" customFormat="1" ht="13.5">
      <c r="B165" s="202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</row>
    <row r="166" spans="1:88" s="86" customFormat="1" ht="13.5">
      <c r="A166" s="140"/>
      <c r="B166" s="202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</row>
    <row r="167" spans="1:88" s="86" customFormat="1" ht="13.5">
      <c r="A167" s="140"/>
      <c r="B167" s="204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</row>
    <row r="168" spans="1:88" s="86" customFormat="1" ht="13.5">
      <c r="A168" s="140"/>
      <c r="B168" s="204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</row>
    <row r="169" spans="1:88" s="86" customFormat="1" ht="13.5">
      <c r="A169" s="140"/>
      <c r="B169" s="154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</row>
    <row r="170" spans="1:88" s="86" customFormat="1" ht="13.5">
      <c r="A170" s="140"/>
      <c r="B170" s="154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</row>
    <row r="171" spans="1:88" s="86" customFormat="1" ht="13.5">
      <c r="A171" s="140"/>
      <c r="B171" s="154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</row>
    <row r="172" spans="1:88" s="86" customFormat="1" ht="13.5">
      <c r="A172" s="140"/>
      <c r="B172" s="154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</row>
    <row r="173" spans="1:88" s="86" customFormat="1" ht="13.5">
      <c r="A173" s="140"/>
      <c r="B173" s="154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</row>
    <row r="174" spans="1:88" s="86" customFormat="1" ht="13.5">
      <c r="A174" s="140"/>
      <c r="B174" s="154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</row>
    <row r="175" spans="1:6" s="86" customFormat="1" ht="13.5">
      <c r="A175" s="140"/>
      <c r="B175" s="154"/>
      <c r="F175" s="167"/>
    </row>
    <row r="176" ht="13.5">
      <c r="B176" s="154"/>
    </row>
    <row r="177" ht="13.5">
      <c r="B177" s="154"/>
    </row>
    <row r="178" ht="12.75">
      <c r="B178" s="8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Trofimova</dc:creator>
  <cp:keywords/>
  <dc:description/>
  <cp:lastModifiedBy>IT</cp:lastModifiedBy>
  <dcterms:created xsi:type="dcterms:W3CDTF">2008-10-14T04:50:56Z</dcterms:created>
  <dcterms:modified xsi:type="dcterms:W3CDTF">2021-09-07T20:54:36Z</dcterms:modified>
  <cp:category/>
  <cp:version/>
  <cp:contentType/>
  <cp:contentStatus/>
</cp:coreProperties>
</file>